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defaultThemeVersion="124226"/>
  <mc:AlternateContent xmlns:mc="http://schemas.openxmlformats.org/markup-compatibility/2006">
    <mc:Choice Requires="x15">
      <x15ac:absPath xmlns:x15ac="http://schemas.microsoft.com/office/spreadsheetml/2010/11/ac" url="C:\Users\ANevin\Desktop\"/>
    </mc:Choice>
  </mc:AlternateContent>
  <xr:revisionPtr revIDLastSave="0" documentId="8_{52BF10C7-A300-4AA4-9899-C217F9F51695}" xr6:coauthVersionLast="47" xr6:coauthVersionMax="47" xr10:uidLastSave="{00000000-0000-0000-0000-000000000000}"/>
  <workbookProtection workbookPassword="FD78" lockStructure="1"/>
  <bookViews>
    <workbookView xWindow="-108" yWindow="-108" windowWidth="23256" windowHeight="13896" tabRatio="405" xr2:uid="{3CFA0654-2898-4133-A025-A8E23871E9F6}"/>
  </bookViews>
  <sheets>
    <sheet name="Instructions " sheetId="4" r:id="rId1"/>
    <sheet name="Part 1 - General Information" sheetId="10" r:id="rId2"/>
    <sheet name="Part 2 - Narrative" sheetId="12" r:id="rId3"/>
    <sheet name="Part 3 - Development Team" sheetId="6" r:id="rId4"/>
    <sheet name="Part 4 - Design and Development" sheetId="13" r:id="rId5"/>
    <sheet name="Proforma Guide" sheetId="17" r:id="rId6"/>
    <sheet name="Part 5 - Development Budget" sheetId="3" r:id="rId7"/>
    <sheet name="Part 6 - Operating Budget" sheetId="1" r:id="rId8"/>
    <sheet name="15 Year Proforma" sheetId="2" r:id="rId9"/>
    <sheet name="Part 7 - Project Time Table" sheetId="15" r:id="rId10"/>
    <sheet name="Non-Profit Checklist" sheetId="14" r:id="rId11"/>
    <sheet name="Applicant Certification" sheetId="16" r:id="rId12"/>
    <sheet name="Data" sheetId="11" state="hidden" r:id="rId13"/>
  </sheets>
  <externalReferences>
    <externalReference r:id="rId14"/>
  </externalReferences>
  <definedNames>
    <definedName name="Activity" localSheetId="5">[1]Data!$F$5:$F$8</definedName>
    <definedName name="Activity">Data!$F$5:$F$8</definedName>
    <definedName name="ApplicantType" localSheetId="5">[1]Data!$A$2:$A$3</definedName>
    <definedName name="ApplicantType">Data!$A$2:$A$3</definedName>
    <definedName name="Cities" localSheetId="5">[1]Data!$E$3:$E$347</definedName>
    <definedName name="Cities">Data!$E$3:$E$347</definedName>
    <definedName name="Counties" localSheetId="5">[1]Data!$B$10:$B$104</definedName>
    <definedName name="Counties">Data!$B$10:$B$104</definedName>
    <definedName name="GrantAward">Data!$F$34:$F$38</definedName>
    <definedName name="GrantClosed">Data!$F$45:$F$50</definedName>
    <definedName name="Grants" localSheetId="5">[1]Data!$F$21:$F$24</definedName>
    <definedName name="Grants">Data!$F$21:$F$24</definedName>
    <definedName name="Numberunits">Data!$F$28:$F$31</definedName>
    <definedName name="Ownership" localSheetId="5">[1]Data!$F$11:$F$18</definedName>
    <definedName name="Ownership">Data!$F$11:$F$18</definedName>
    <definedName name="PBRA">Data!$G$8:$G$12</definedName>
    <definedName name="_xlnm.Print_Area" localSheetId="0">'Instructions '!$A$1:$A$45</definedName>
    <definedName name="_xlnm.Print_Area" localSheetId="2">'Part 2 - Narrative'!$A$1:$J$53</definedName>
    <definedName name="_xlnm.Print_Area" localSheetId="3">'Part 3 - Development Team'!$A$1:$N$176</definedName>
    <definedName name="_xlnm.Print_Area" localSheetId="4">'Part 4 - Design and Development'!$A$1:$K$110</definedName>
    <definedName name="_xlnm.Print_Area" localSheetId="6">'Part 5 - Development Budget'!$A$1:$G$63</definedName>
    <definedName name="_xlnm.Print_Area" localSheetId="7">'Part 6 - Operating Budget'!$A$1:$H$123</definedName>
    <definedName name="_xlnm.Print_Area" localSheetId="5">'Proforma Guide'!$A$1:$A$150</definedName>
    <definedName name="PropertyType" localSheetId="5">[1]Data!$B$2:$B$5</definedName>
    <definedName name="PropertyType">Data!$B$2:$B$5</definedName>
    <definedName name="SiteType" localSheetId="5">[1]Data!$B$7:$B$8</definedName>
    <definedName name="SiteType">Data!$B$7:$B$8</definedName>
    <definedName name="States" localSheetId="5">[1]Data!$A$6:$A$55</definedName>
    <definedName name="States">Data!$A$6:$A$55</definedName>
    <definedName name="Status" localSheetId="5">[1]Data!$F$41:$F$42</definedName>
    <definedName name="Status">Data!$F$41:$F$42</definedName>
    <definedName name="Units" localSheetId="5">[1]Data!$F$28:$F$31</definedName>
    <definedName name="Units">Data!$F$28:$F$31</definedName>
    <definedName name="Yes">Data!$F$1:$F$2</definedName>
    <definedName name="YESNO" localSheetId="5">[1]Data!$F$1:$F$2</definedName>
    <definedName name="YESNO">Data!$F$1:$F$2</definedName>
    <definedName name="YesNoNA" localSheetId="5">[1]Data!$G$2:$G$4</definedName>
    <definedName name="YesNoNA">Data!$G$2:$G$4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10" l="1"/>
  <c r="D61" i="10" s="1"/>
  <c r="E15" i="3"/>
  <c r="E16" i="3"/>
  <c r="E43" i="3"/>
  <c r="E60" i="3"/>
  <c r="E59" i="3"/>
  <c r="E58" i="3"/>
  <c r="E57" i="3"/>
  <c r="E56" i="3"/>
  <c r="E55" i="3"/>
  <c r="E42" i="10"/>
  <c r="E54" i="3"/>
  <c r="E41" i="1"/>
  <c r="E52" i="1" s="1"/>
  <c r="H80" i="1" s="1"/>
  <c r="G40" i="1"/>
  <c r="G39" i="1"/>
  <c r="G38" i="1"/>
  <c r="G37" i="1"/>
  <c r="G36" i="1"/>
  <c r="G35" i="1"/>
  <c r="G31" i="1"/>
  <c r="G22" i="1"/>
  <c r="G13" i="1"/>
  <c r="G49" i="1"/>
  <c r="E50" i="1"/>
  <c r="G48" i="1"/>
  <c r="G30" i="1"/>
  <c r="E32" i="1"/>
  <c r="E23" i="1"/>
  <c r="E14" i="1"/>
  <c r="H104" i="1"/>
  <c r="H103" i="1"/>
  <c r="G21" i="1"/>
  <c r="G12" i="1"/>
  <c r="E42" i="3"/>
  <c r="G17" i="1"/>
  <c r="G24" i="1" s="1"/>
  <c r="G8" i="1"/>
  <c r="G47" i="1"/>
  <c r="G46" i="1"/>
  <c r="G45" i="1"/>
  <c r="G44" i="1"/>
  <c r="G51" i="1" s="1"/>
  <c r="G29" i="1"/>
  <c r="G28" i="1"/>
  <c r="G27" i="1"/>
  <c r="G26" i="1"/>
  <c r="J173" i="6"/>
  <c r="E10" i="3"/>
  <c r="G20" i="1"/>
  <c r="G19" i="1"/>
  <c r="G18" i="1"/>
  <c r="G101" i="1"/>
  <c r="C15" i="2"/>
  <c r="D15" i="2" s="1"/>
  <c r="E15" i="2" s="1"/>
  <c r="F15" i="2" s="1"/>
  <c r="G15" i="2" s="1"/>
  <c r="H15" i="2" s="1"/>
  <c r="I15" i="2" s="1"/>
  <c r="J15" i="2" s="1"/>
  <c r="K15" i="2" s="1"/>
  <c r="L15" i="2" s="1"/>
  <c r="C34" i="2" s="1"/>
  <c r="D34" i="2" s="1"/>
  <c r="E34" i="2" s="1"/>
  <c r="F34" i="2" s="1"/>
  <c r="G34" i="2" s="1"/>
  <c r="G96" i="1"/>
  <c r="C14" i="2" s="1"/>
  <c r="D14" i="2" s="1"/>
  <c r="E14" i="2" s="1"/>
  <c r="F14" i="2" s="1"/>
  <c r="G14" i="2" s="1"/>
  <c r="H14" i="2" s="1"/>
  <c r="I14" i="2" s="1"/>
  <c r="J14" i="2" s="1"/>
  <c r="K14" i="2" s="1"/>
  <c r="L14" i="2" s="1"/>
  <c r="C33" i="2" s="1"/>
  <c r="D33" i="2" s="1"/>
  <c r="E33" i="2" s="1"/>
  <c r="F33" i="2" s="1"/>
  <c r="G33" i="2" s="1"/>
  <c r="G9" i="1"/>
  <c r="G10" i="1"/>
  <c r="G11" i="1"/>
  <c r="G75" i="1"/>
  <c r="G76" i="1"/>
  <c r="G86" i="1"/>
  <c r="C13" i="2" s="1"/>
  <c r="D13" i="2" s="1"/>
  <c r="E13" i="2" s="1"/>
  <c r="F13" i="2" s="1"/>
  <c r="G13" i="2" s="1"/>
  <c r="H13" i="2" s="1"/>
  <c r="I13" i="2" s="1"/>
  <c r="J13" i="2" s="1"/>
  <c r="K13" i="2" s="1"/>
  <c r="L13" i="2" s="1"/>
  <c r="C32" i="2" s="1"/>
  <c r="D32" i="2" s="1"/>
  <c r="E32" i="2" s="1"/>
  <c r="F32" i="2" s="1"/>
  <c r="G32" i="2" s="1"/>
  <c r="E44" i="3"/>
  <c r="E45" i="3"/>
  <c r="E47" i="3"/>
  <c r="G42" i="1" l="1"/>
  <c r="G15" i="1"/>
  <c r="H101" i="1"/>
  <c r="G33" i="1"/>
  <c r="G77" i="1"/>
  <c r="H77" i="1" s="1"/>
  <c r="C12" i="2"/>
  <c r="D12" i="2" s="1"/>
  <c r="E12" i="2" s="1"/>
  <c r="F12" i="2" s="1"/>
  <c r="G12" i="2" s="1"/>
  <c r="H12" i="2" s="1"/>
  <c r="I12" i="2" s="1"/>
  <c r="J12" i="2" s="1"/>
  <c r="K12" i="2" s="1"/>
  <c r="L12" i="2" s="1"/>
  <c r="C31" i="2" s="1"/>
  <c r="D31" i="2" s="1"/>
  <c r="E31" i="2" s="1"/>
  <c r="F31" i="2" s="1"/>
  <c r="G31" i="2" s="1"/>
  <c r="H69" i="1"/>
  <c r="H99" i="1"/>
  <c r="H64" i="1"/>
  <c r="H65" i="1"/>
  <c r="H67" i="1"/>
  <c r="H92" i="1"/>
  <c r="H75" i="1"/>
  <c r="H89" i="1"/>
  <c r="H91" i="1"/>
  <c r="H86" i="1"/>
  <c r="H90" i="1"/>
  <c r="H88" i="1"/>
  <c r="H83" i="1"/>
  <c r="H93" i="1"/>
  <c r="H76" i="1"/>
  <c r="H68" i="1"/>
  <c r="H70" i="1"/>
  <c r="H95" i="1"/>
  <c r="H82" i="1"/>
  <c r="H62" i="1"/>
  <c r="H74" i="1"/>
  <c r="H98" i="1"/>
  <c r="H84" i="1"/>
  <c r="H96" i="1"/>
  <c r="H79" i="1"/>
  <c r="H81" i="1"/>
  <c r="H100" i="1"/>
  <c r="H73" i="1"/>
  <c r="G110" i="1"/>
  <c r="H94" i="1"/>
  <c r="H66" i="1"/>
  <c r="H85" i="1"/>
  <c r="G111" i="1"/>
  <c r="E61" i="3"/>
  <c r="E63" i="3" s="1"/>
  <c r="G53" i="1" l="1"/>
  <c r="G57" i="1"/>
  <c r="G56" i="1"/>
  <c r="C20" i="2"/>
  <c r="D20" i="2" s="1"/>
  <c r="E20" i="2" s="1"/>
  <c r="F20" i="2" s="1"/>
  <c r="G20" i="2" s="1"/>
  <c r="H20" i="2" s="1"/>
  <c r="I20" i="2" s="1"/>
  <c r="J20" i="2" s="1"/>
  <c r="K20" i="2" s="1"/>
  <c r="L20" i="2" s="1"/>
  <c r="C40" i="2" s="1"/>
  <c r="D40" i="2" s="1"/>
  <c r="E40" i="2" s="1"/>
  <c r="F40" i="2" s="1"/>
  <c r="G40" i="2" s="1"/>
  <c r="G58" i="1" l="1"/>
  <c r="C8" i="2" l="1"/>
  <c r="D8" i="2" s="1"/>
  <c r="E8" i="2" s="1"/>
  <c r="G63" i="1"/>
  <c r="G71" i="1" l="1"/>
  <c r="H63" i="1"/>
  <c r="F8" i="2"/>
  <c r="C11" i="2" l="1"/>
  <c r="H71" i="1"/>
  <c r="G102" i="1"/>
  <c r="G8" i="2"/>
  <c r="H102" i="1" l="1"/>
  <c r="G105" i="1"/>
  <c r="G112" i="1" s="1"/>
  <c r="C16" i="2"/>
  <c r="C18" i="2" s="1"/>
  <c r="D11" i="2"/>
  <c r="H8" i="2"/>
  <c r="E11" i="2" l="1"/>
  <c r="D16" i="2"/>
  <c r="D18" i="2" s="1"/>
  <c r="G122" i="1"/>
  <c r="H112" i="1"/>
  <c r="I8" i="2"/>
  <c r="G113" i="1" l="1"/>
  <c r="E52" i="3"/>
  <c r="F11" i="2"/>
  <c r="E16" i="2"/>
  <c r="E18" i="2" s="1"/>
  <c r="J8" i="2"/>
  <c r="G11" i="2" l="1"/>
  <c r="F16" i="2"/>
  <c r="F18" i="2" s="1"/>
  <c r="C21" i="2"/>
  <c r="G114" i="1"/>
  <c r="H114" i="1" s="1"/>
  <c r="H113" i="1"/>
  <c r="K8" i="2"/>
  <c r="D21" i="2" l="1"/>
  <c r="C23" i="2"/>
  <c r="H11" i="2"/>
  <c r="G16" i="2"/>
  <c r="G18" i="2" s="1"/>
  <c r="L8" i="2"/>
  <c r="H16" i="2" l="1"/>
  <c r="H18" i="2" s="1"/>
  <c r="I11" i="2"/>
  <c r="E21" i="2"/>
  <c r="D23" i="2"/>
  <c r="C27" i="2"/>
  <c r="F21" i="2" l="1"/>
  <c r="E23" i="2"/>
  <c r="J11" i="2"/>
  <c r="I16" i="2"/>
  <c r="I18" i="2" s="1"/>
  <c r="D27" i="2"/>
  <c r="J16" i="2" l="1"/>
  <c r="J18" i="2" s="1"/>
  <c r="K11" i="2"/>
  <c r="G21" i="2"/>
  <c r="F23" i="2"/>
  <c r="E27" i="2"/>
  <c r="H21" i="2" l="1"/>
  <c r="G23" i="2"/>
  <c r="K16" i="2"/>
  <c r="K18" i="2" s="1"/>
  <c r="L11" i="2"/>
  <c r="F27" i="2"/>
  <c r="C30" i="2" l="1"/>
  <c r="L16" i="2"/>
  <c r="L18" i="2" s="1"/>
  <c r="I21" i="2"/>
  <c r="H23" i="2"/>
  <c r="G27" i="2"/>
  <c r="J21" i="2" l="1"/>
  <c r="I23" i="2"/>
  <c r="D30" i="2"/>
  <c r="C35" i="2"/>
  <c r="C38" i="2" s="1"/>
  <c r="D35" i="2" l="1"/>
  <c r="D38" i="2" s="1"/>
  <c r="E30" i="2"/>
  <c r="J23" i="2"/>
  <c r="K21" i="2"/>
  <c r="L21" i="2" l="1"/>
  <c r="K23" i="2"/>
  <c r="E35" i="2"/>
  <c r="E38" i="2" s="1"/>
  <c r="F30" i="2"/>
  <c r="G30" i="2" l="1"/>
  <c r="G35" i="2" s="1"/>
  <c r="G38" i="2" s="1"/>
  <c r="F35" i="2"/>
  <c r="F38" i="2" s="1"/>
  <c r="C41" i="2"/>
  <c r="L23" i="2"/>
  <c r="D41" i="2" l="1"/>
  <c r="C43" i="2"/>
  <c r="E41" i="2" l="1"/>
  <c r="D43" i="2"/>
  <c r="F41" i="2" l="1"/>
  <c r="E43" i="2"/>
  <c r="G41" i="2" l="1"/>
  <c r="G43" i="2" s="1"/>
  <c r="F43" i="2"/>
</calcChain>
</file>

<file path=xl/sharedStrings.xml><?xml version="1.0" encoding="utf-8"?>
<sst xmlns="http://schemas.openxmlformats.org/spreadsheetml/2006/main" count="1475" uniqueCount="1079">
  <si>
    <t>Income:</t>
  </si>
  <si>
    <t># Units</t>
  </si>
  <si>
    <t>Rent:</t>
  </si>
  <si>
    <t>Less:</t>
  </si>
  <si>
    <t>Gross Effective Income:</t>
  </si>
  <si>
    <t>Expenses:</t>
  </si>
  <si>
    <t>Administrative</t>
  </si>
  <si>
    <t>Other</t>
  </si>
  <si>
    <t>Total Administrative:</t>
  </si>
  <si>
    <t>Payroll</t>
  </si>
  <si>
    <t>Total Payroll:</t>
  </si>
  <si>
    <t>Annual</t>
  </si>
  <si>
    <t>Maintenance</t>
  </si>
  <si>
    <t>Total Maintenance:</t>
  </si>
  <si>
    <t>Operating:</t>
  </si>
  <si>
    <t>Total Operating Costs:</t>
  </si>
  <si>
    <t>Taxes &amp; Insurance:</t>
  </si>
  <si>
    <t>Total Taxes:</t>
  </si>
  <si>
    <t>Total Annual Operating Expenses:</t>
  </si>
  <si>
    <t>Replacement Reserve</t>
  </si>
  <si>
    <t>Per Unit</t>
  </si>
  <si>
    <t>Reserves:</t>
  </si>
  <si>
    <t>Supportable Debt Service Calculation:</t>
  </si>
  <si>
    <t>Supportable Debt on Terms Above:</t>
  </si>
  <si>
    <t>Cashflow After Debt Service</t>
  </si>
  <si>
    <t>Income Adjuster:</t>
  </si>
  <si>
    <t>Expense Adjuster:</t>
  </si>
  <si>
    <t>Operating</t>
  </si>
  <si>
    <t>Total Expense:</t>
  </si>
  <si>
    <t>Year 1</t>
  </si>
  <si>
    <t>Year 2</t>
  </si>
  <si>
    <t>Year 3</t>
  </si>
  <si>
    <t>Year 4</t>
  </si>
  <si>
    <t>Year 5</t>
  </si>
  <si>
    <t>Year 6</t>
  </si>
  <si>
    <t>Year 7</t>
  </si>
  <si>
    <t>Year 8</t>
  </si>
  <si>
    <t>Year 9</t>
  </si>
  <si>
    <t>Year 10</t>
  </si>
  <si>
    <t>Year 11</t>
  </si>
  <si>
    <t>Year 12</t>
  </si>
  <si>
    <t>Year 13</t>
  </si>
  <si>
    <t>Year 14</t>
  </si>
  <si>
    <t>Year 15</t>
  </si>
  <si>
    <t>Debt Service</t>
  </si>
  <si>
    <t>Acquisition Costs:</t>
  </si>
  <si>
    <t>Construction:</t>
  </si>
  <si>
    <t>Soft Costs:</t>
  </si>
  <si>
    <t>Total Acquisition:</t>
  </si>
  <si>
    <t>Total Construction:</t>
  </si>
  <si>
    <t>Total Soft Costs:</t>
  </si>
  <si>
    <t>Green Cells are User Input</t>
  </si>
  <si>
    <t>Annual Rent</t>
  </si>
  <si>
    <t>Monthly Rent</t>
  </si>
  <si>
    <t>Cashflow After Debt Svc:</t>
  </si>
  <si>
    <t>NOI Before Reserves &amp; Debt Svc:</t>
  </si>
  <si>
    <t>Sources</t>
  </si>
  <si>
    <t>Supportable Debt (see Operating Budget)</t>
  </si>
  <si>
    <t>Additional Sources of Funds:</t>
  </si>
  <si>
    <t>(This figure ties to the Development Budget/Sources &amp; Uses)</t>
  </si>
  <si>
    <t>Total Development Sources:</t>
  </si>
  <si>
    <t>White Cells are Automatically Calculated Values</t>
  </si>
  <si>
    <t>Average Per Unit</t>
  </si>
  <si>
    <t>White Cells are Automatically Calculated</t>
  </si>
  <si>
    <t>Gross Rent LIHTC Units</t>
  </si>
  <si>
    <t>(1% to 5%)</t>
  </si>
  <si>
    <t>I.</t>
  </si>
  <si>
    <t>OWNERSHIP INFORMATION</t>
  </si>
  <si>
    <t>A.</t>
  </si>
  <si>
    <t>B.</t>
  </si>
  <si>
    <t>PROPOSED PARTNERSHIP INFORMATION</t>
  </si>
  <si>
    <t>http://zip4.usps.com/zip4/welcome.jsp</t>
  </si>
  <si>
    <t>1.</t>
  </si>
  <si>
    <t>GENERAL PARTNER(S)</t>
  </si>
  <si>
    <t>a.</t>
  </si>
  <si>
    <t>b.</t>
  </si>
  <si>
    <t>c.</t>
  </si>
  <si>
    <t>2.</t>
  </si>
  <si>
    <t>LIMITED PARTNERS (PROPOSED OR ACTUAL)</t>
  </si>
  <si>
    <t>Federal Limited Partner</t>
  </si>
  <si>
    <t>II.</t>
  </si>
  <si>
    <t>DEVELOPER(S)</t>
  </si>
  <si>
    <t>DEVELOPER</t>
  </si>
  <si>
    <t>CO-DEVELOPER 1</t>
  </si>
  <si>
    <t>C.</t>
  </si>
  <si>
    <t>CO-DEVELOPER 2</t>
  </si>
  <si>
    <t>D.</t>
  </si>
  <si>
    <t>DEVELOPMENT CONSULTANT</t>
  </si>
  <si>
    <t>III.</t>
  </si>
  <si>
    <t>OTHER PROJECT TEAM MEMBERS</t>
  </si>
  <si>
    <t>OWNERSHIP CONSULTANT</t>
  </si>
  <si>
    <t>GENERAL CONTRACTOR</t>
  </si>
  <si>
    <t>MANAGEMENT COMPANY</t>
  </si>
  <si>
    <t>ATTORNEY</t>
  </si>
  <si>
    <t>E.</t>
  </si>
  <si>
    <t>ACCOUNTANT</t>
  </si>
  <si>
    <t>F.</t>
  </si>
  <si>
    <t>ARCHITECT</t>
  </si>
  <si>
    <t>IV.</t>
  </si>
  <si>
    <t>OTHER REQUIRED INFORMATION  (Answer each of the questions below for each participant listed below.)</t>
  </si>
  <si>
    <t>Principal</t>
  </si>
  <si>
    <t>IDENTITY OF INTEREST</t>
  </si>
  <si>
    <t>Yes/No</t>
  </si>
  <si>
    <t>Developer and Contractor?</t>
  </si>
  <si>
    <t>Buyer and Seller of Land/Property?</t>
  </si>
  <si>
    <t>ADDITIONAL INFORMATION</t>
  </si>
  <si>
    <t>Participant</t>
  </si>
  <si>
    <t>Brief Explanation</t>
  </si>
  <si>
    <t>Total</t>
  </si>
  <si>
    <t>V.</t>
  </si>
  <si>
    <t>APPLICANT COMMENTS AND CLARIFICATIONS</t>
  </si>
  <si>
    <t>AL</t>
  </si>
  <si>
    <t>AK</t>
  </si>
  <si>
    <t>AZ</t>
  </si>
  <si>
    <t>AR</t>
  </si>
  <si>
    <t>CA</t>
  </si>
  <si>
    <t>CO</t>
  </si>
  <si>
    <t>CT</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</si>
  <si>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</si>
  <si>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</si>
  <si>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</si>
  <si>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</si>
  <si>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</si>
  <si>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</si>
  <si>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</si>
  <si>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</si>
  <si>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</si>
  <si>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</si>
  <si>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</si>
  <si>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</si>
  <si>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</si>
  <si>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</si>
  <si>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</si>
  <si>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</si>
  <si>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</si>
  <si>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</si>
  <si>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</si>
  <si>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</si>
  <si>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</si>
  <si>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</si>
  <si>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</si>
  <si>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</si>
  <si>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</si>
  <si>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</si>
  <si>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</si>
  <si>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</si>
  <si>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</si>
  <si>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</si>
  <si>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</si>
  <si>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</si>
  <si>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</si>
  <si>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</si>
  <si>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</si>
  <si>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</si>
  <si>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</si>
  <si>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</si>
  <si>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</si>
  <si>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</si>
  <si>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</si>
  <si>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</si>
  <si>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</si>
  <si>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Non-Profit Developer</t>
  </si>
  <si>
    <t>Public Housing Authority</t>
  </si>
  <si>
    <t>I</t>
  </si>
  <si>
    <t>II</t>
  </si>
  <si>
    <t>Alabama - AL</t>
  </si>
  <si>
    <t>Alaska - AK</t>
  </si>
  <si>
    <t>Arizona - AZ</t>
  </si>
  <si>
    <t>Arkansas - AR</t>
  </si>
  <si>
    <t>California - CA</t>
  </si>
  <si>
    <t>Colorado - CO</t>
  </si>
  <si>
    <t>Connecticut - CT</t>
  </si>
  <si>
    <t>Delaware - DE</t>
  </si>
  <si>
    <t>Florida - FL</t>
  </si>
  <si>
    <t>Georgia - GA</t>
  </si>
  <si>
    <t>Hawaii - HI</t>
  </si>
  <si>
    <t>Idaho - ID</t>
  </si>
  <si>
    <t>Illinois - IL</t>
  </si>
  <si>
    <t>Indiana - IN</t>
  </si>
  <si>
    <t>Iowa - IA</t>
  </si>
  <si>
    <t>Kansas - KS</t>
  </si>
  <si>
    <t>Kentucky - KY</t>
  </si>
  <si>
    <t>Louisiana - LA</t>
  </si>
  <si>
    <t>Maine - ME</t>
  </si>
  <si>
    <t>Maryland - MD</t>
  </si>
  <si>
    <t>Massachusetts - MA</t>
  </si>
  <si>
    <t>Michigan - MI</t>
  </si>
  <si>
    <t>Minnesota - MN</t>
  </si>
  <si>
    <t>Mississippi - MS</t>
  </si>
  <si>
    <t>Missouri - MO</t>
  </si>
  <si>
    <t>Montana - MT</t>
  </si>
  <si>
    <t>Nebraska - NE</t>
  </si>
  <si>
    <t>Nevada - NV</t>
  </si>
  <si>
    <t>New Hampshire - NH</t>
  </si>
  <si>
    <t>New Jersey - NJ</t>
  </si>
  <si>
    <t>New Mexico - NM</t>
  </si>
  <si>
    <t>New York - NY</t>
  </si>
  <si>
    <t>North Carolina - NC</t>
  </si>
  <si>
    <t>North Dakota - ND</t>
  </si>
  <si>
    <t>Ohio - OH</t>
  </si>
  <si>
    <t>Oklahoma - OK</t>
  </si>
  <si>
    <t>Oregon - OR</t>
  </si>
  <si>
    <t>Pennsylvania - PA</t>
  </si>
  <si>
    <t>Rhode Island - RI</t>
  </si>
  <si>
    <t>South Carolina - SC</t>
  </si>
  <si>
    <t>South Dakota - SD</t>
  </si>
  <si>
    <t>Tennessee - TN</t>
  </si>
  <si>
    <t>Texas - TX</t>
  </si>
  <si>
    <t>Utah - UT</t>
  </si>
  <si>
    <t>Vermont - VT</t>
  </si>
  <si>
    <t>Virginia - VA</t>
  </si>
  <si>
    <t>Washington - WA</t>
  </si>
  <si>
    <t>West Virginia - WV</t>
  </si>
  <si>
    <t>Wisconsin - WI</t>
  </si>
  <si>
    <t>Wyoming - WY</t>
  </si>
  <si>
    <t xml:space="preserve">APPLICANT CONTACT: </t>
  </si>
  <si>
    <t>III</t>
  </si>
  <si>
    <t>PROPOSED PROJECT INFORMATION</t>
  </si>
  <si>
    <t>States</t>
  </si>
  <si>
    <t>ApplicantType</t>
  </si>
  <si>
    <t>PropertyType</t>
  </si>
  <si>
    <t>Single Family</t>
  </si>
  <si>
    <t>Duplex</t>
  </si>
  <si>
    <t>Quadplex</t>
  </si>
  <si>
    <t>Multifamily</t>
  </si>
  <si>
    <t>SiteType</t>
  </si>
  <si>
    <t>Fixed</t>
  </si>
  <si>
    <t>Counties</t>
  </si>
  <si>
    <t>Anderson</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</si>
  <si>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</si>
  <si>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</si>
  <si>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</si>
  <si>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</si>
  <si>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</si>
  <si>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</si>
  <si>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</si>
  <si>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</si>
  <si>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</si>
  <si>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</si>
  <si>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</si>
  <si>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</si>
  <si>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</si>
  <si>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</si>
  <si>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</si>
  <si>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</si>
  <si>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</si>
  <si>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</si>
  <si>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</si>
  <si>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</si>
  <si>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</si>
  <si>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</si>
  <si>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</si>
  <si>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</si>
  <si>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</si>
  <si>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</si>
  <si>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</si>
  <si>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</si>
  <si>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</si>
  <si>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</si>
  <si>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</si>
  <si>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</si>
  <si>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</si>
  <si>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</si>
  <si>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</si>
  <si>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</si>
  <si>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</si>
  <si>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</si>
  <si>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</si>
  <si>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</si>
  <si>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</si>
  <si>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</si>
  <si>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</si>
  <si>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</si>
  <si>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</si>
  <si>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</si>
  <si>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</si>
  <si>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</si>
  <si>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</si>
  <si>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</si>
  <si>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</si>
  <si>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</si>
  <si>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Macon</t>
  </si>
  <si>
    <t>Madison</t>
  </si>
  <si>
    <t>Marion</t>
  </si>
  <si>
    <t>Marshall</t>
  </si>
  <si>
    <t>Maury</t>
  </si>
  <si>
    <t>McMinn</t>
  </si>
  <si>
    <t>McNairy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</si>
  <si>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</si>
  <si>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</si>
  <si>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</si>
  <si>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</si>
  <si>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</si>
  <si>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</si>
  <si>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</si>
  <si>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</si>
  <si>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</si>
  <si>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</si>
  <si>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</si>
  <si>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</si>
  <si>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</si>
  <si>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</si>
  <si>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</si>
  <si>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</si>
  <si>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</si>
  <si>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</si>
  <si>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</si>
  <si>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</si>
  <si>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</si>
  <si>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</si>
  <si>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</si>
  <si>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</si>
  <si>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</si>
  <si>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</si>
  <si>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</si>
  <si>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</si>
  <si>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</si>
  <si>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</si>
  <si>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</si>
  <si>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</si>
  <si>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</si>
  <si>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</si>
  <si>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</si>
  <si>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Adamsville</t>
  </si>
  <si>
    <t>Alamo</t>
  </si>
  <si>
    <t>Alcoa</t>
  </si>
  <si>
    <t>Alexandria</t>
  </si>
  <si>
    <t>Algood</t>
  </si>
  <si>
    <t>Allardt</t>
  </si>
  <si>
    <t>Altamont</t>
  </si>
  <si>
    <t>Ardmore</t>
  </si>
  <si>
    <t>Arlington</t>
  </si>
  <si>
    <t>Ashland City</t>
  </si>
  <si>
    <t>Athens</t>
  </si>
  <si>
    <t>Atoka</t>
  </si>
  <si>
    <t>Atwood</t>
  </si>
  <si>
    <t>Auburntown</t>
  </si>
  <si>
    <t>Baileyton</t>
  </si>
  <si>
    <t>Baneberry</t>
  </si>
  <si>
    <t>Bartlett</t>
  </si>
  <si>
    <t>Baxter</t>
  </si>
  <si>
    <t>Bean Station</t>
  </si>
  <si>
    <t>Beersheba Springs</t>
  </si>
  <si>
    <t>Bell Buckle</t>
  </si>
  <si>
    <t>Belle Meade</t>
  </si>
  <si>
    <t>Bells</t>
  </si>
  <si>
    <t>Berry Hill</t>
  </si>
  <si>
    <t>Bethel Springs</t>
  </si>
  <si>
    <t>Big Sandy</t>
  </si>
  <si>
    <t>Blaine</t>
  </si>
  <si>
    <t>Bluff City</t>
  </si>
  <si>
    <t>Bolivar</t>
  </si>
  <si>
    <t>Braden</t>
  </si>
  <si>
    <t>Bradford</t>
  </si>
  <si>
    <t>Brentwood</t>
  </si>
  <si>
    <t>Brighton</t>
  </si>
  <si>
    <t>Bristol</t>
  </si>
  <si>
    <t>Brownsville</t>
  </si>
  <si>
    <t>Bruceton</t>
  </si>
  <si>
    <t>Bulls Gap</t>
  </si>
  <si>
    <t>Burlison</t>
  </si>
  <si>
    <t>Burns</t>
  </si>
  <si>
    <t>Byrdstown</t>
  </si>
  <si>
    <t>Calhoun</t>
  </si>
  <si>
    <t>Camden</t>
  </si>
  <si>
    <t>Carthage</t>
  </si>
  <si>
    <t>Caryville</t>
  </si>
  <si>
    <t>Cedar Hill</t>
  </si>
  <si>
    <t>Celina</t>
  </si>
  <si>
    <t>Centertown</t>
  </si>
  <si>
    <t>Centerville</t>
  </si>
  <si>
    <t>Chapel Hill</t>
  </si>
  <si>
    <t>Charleston</t>
  </si>
  <si>
    <t>Charlotte</t>
  </si>
  <si>
    <t>Chattanooga</t>
  </si>
  <si>
    <t>Church Hill</t>
  </si>
  <si>
    <t>Clarksburg</t>
  </si>
  <si>
    <t>Clarksville</t>
  </si>
  <si>
    <t>Cleveland</t>
  </si>
  <si>
    <t>Clifton</t>
  </si>
  <si>
    <t>Clinton</t>
  </si>
  <si>
    <t>Coalmont</t>
  </si>
  <si>
    <t>Collegedale</t>
  </si>
  <si>
    <t>Collierville</t>
  </si>
  <si>
    <t>Collinwood</t>
  </si>
  <si>
    <t>Columbia</t>
  </si>
  <si>
    <t>Cookeville</t>
  </si>
  <si>
    <t>Coopertown</t>
  </si>
  <si>
    <t>Copperhill</t>
  </si>
  <si>
    <t>Cornersville</t>
  </si>
  <si>
    <t>Cottage Grove</t>
  </si>
  <si>
    <t>Covington</t>
  </si>
  <si>
    <t>Cowan</t>
  </si>
  <si>
    <t>Crab Orchard</t>
  </si>
  <si>
    <t>Cross Plains</t>
  </si>
  <si>
    <t>Crossville</t>
  </si>
  <si>
    <t>Crump</t>
  </si>
  <si>
    <t>Cumberland City</t>
  </si>
  <si>
    <t>Cumberland Gap</t>
  </si>
  <si>
    <t>Dandridge</t>
  </si>
  <si>
    <t>Dayton</t>
  </si>
  <si>
    <t>Decaturville</t>
  </si>
  <si>
    <t>Decherd</t>
  </si>
  <si>
    <t>Dover</t>
  </si>
  <si>
    <t>Dowelltown</t>
  </si>
  <si>
    <t>Doyle</t>
  </si>
  <si>
    <t>Dresden</t>
  </si>
  <si>
    <t>Ducktown</t>
  </si>
  <si>
    <t>Dunlap</t>
  </si>
  <si>
    <t>Dyersburg</t>
  </si>
  <si>
    <t>Eagleville</t>
  </si>
  <si>
    <t>East Ridge</t>
  </si>
  <si>
    <t>Eastview</t>
  </si>
  <si>
    <t>Elizabethton</t>
  </si>
  <si>
    <t>Elkton</t>
  </si>
  <si>
    <t>Englewood</t>
  </si>
  <si>
    <t>Enville</t>
  </si>
  <si>
    <t>Erin</t>
  </si>
  <si>
    <t>Erwin</t>
  </si>
  <si>
    <t>Estill Springs</t>
  </si>
  <si>
    <t>Ethridge</t>
  </si>
  <si>
    <t>Etowah</t>
  </si>
  <si>
    <t>Fairview</t>
  </si>
  <si>
    <t>Farragut</t>
  </si>
  <si>
    <t>Fayetteville</t>
  </si>
  <si>
    <t>Finger</t>
  </si>
  <si>
    <t>Forest Hills</t>
  </si>
  <si>
    <t>Friendship</t>
  </si>
  <si>
    <t>Friendsville</t>
  </si>
  <si>
    <t>Gadsden</t>
  </si>
  <si>
    <t>Gainesboro</t>
  </si>
  <si>
    <t>Gallatin</t>
  </si>
  <si>
    <t>Gallaway</t>
  </si>
  <si>
    <t>Garland</t>
  </si>
  <si>
    <t>Gates</t>
  </si>
  <si>
    <t>Gatlinburg</t>
  </si>
  <si>
    <t>Germantown</t>
  </si>
  <si>
    <t>Gilt Edge</t>
  </si>
  <si>
    <t>Gleason</t>
  </si>
  <si>
    <t>Goodlettsville</t>
  </si>
  <si>
    <t>Gordonsville</t>
  </si>
  <si>
    <t>Grand Junction</t>
  </si>
  <si>
    <t>Graysville</t>
  </si>
  <si>
    <t>Greenback</t>
  </si>
  <si>
    <t>Greenbrier</t>
  </si>
  <si>
    <t>Greeneville</t>
  </si>
  <si>
    <t>Greenfield</t>
  </si>
  <si>
    <t>Gruetli-Laager</t>
  </si>
  <si>
    <t>Guys</t>
  </si>
  <si>
    <t>Halls</t>
  </si>
  <si>
    <t>Harriman</t>
  </si>
  <si>
    <t>Harrogate</t>
  </si>
  <si>
    <t>Hartsville</t>
  </si>
  <si>
    <t>Hendersonville</t>
  </si>
  <si>
    <t>Henning</t>
  </si>
  <si>
    <t>Hickory Valley</t>
  </si>
  <si>
    <t>Hohenwald</t>
  </si>
  <si>
    <t>Hollow Rock</t>
  </si>
  <si>
    <t>Hornbeak</t>
  </si>
  <si>
    <t>Hornsby</t>
  </si>
  <si>
    <t>Humboldt</t>
  </si>
  <si>
    <t>Huntingdon</t>
  </si>
  <si>
    <t>Huntland</t>
  </si>
  <si>
    <t>Huntsville</t>
  </si>
  <si>
    <t>Iron City</t>
  </si>
  <si>
    <t>Jacksboro</t>
  </si>
  <si>
    <t>Jamestown</t>
  </si>
  <si>
    <t>Jasper</t>
  </si>
  <si>
    <t>Jefferson City</t>
  </si>
  <si>
    <t>Jellico</t>
  </si>
  <si>
    <t>Johnson City</t>
  </si>
  <si>
    <t>Jonesborough</t>
  </si>
  <si>
    <t>Kenton</t>
  </si>
  <si>
    <t>Kimball</t>
  </si>
  <si>
    <t>Kingsport</t>
  </si>
  <si>
    <t>Kingston</t>
  </si>
  <si>
    <t>Kingston Springs</t>
  </si>
  <si>
    <t>Knoxville</t>
  </si>
  <si>
    <t>La Follette</t>
  </si>
  <si>
    <t>La Vergne</t>
  </si>
  <si>
    <t>Lafayette</t>
  </si>
  <si>
    <t>LaGrange</t>
  </si>
  <si>
    <t>Lakeland</t>
  </si>
  <si>
    <t>Lakesite</t>
  </si>
  <si>
    <t>Lawrenceburg</t>
  </si>
  <si>
    <t>Lebanon</t>
  </si>
  <si>
    <t>Lenoir City</t>
  </si>
  <si>
    <t>Lewisburg</t>
  </si>
  <si>
    <t>Lexington</t>
  </si>
  <si>
    <t>Liberty</t>
  </si>
  <si>
    <t>Linden</t>
  </si>
  <si>
    <t>Livingston</t>
  </si>
  <si>
    <t>Lobelville</t>
  </si>
  <si>
    <t>Lookout Mountain</t>
  </si>
  <si>
    <t>Loretto</t>
  </si>
  <si>
    <t>Louisville</t>
  </si>
  <si>
    <t>Luttrell</t>
  </si>
  <si>
    <t>Lynchburg</t>
  </si>
  <si>
    <t>Lynnville</t>
  </si>
  <si>
    <t>Madisonville</t>
  </si>
  <si>
    <t>Manchester</t>
  </si>
  <si>
    <t>Martin</t>
  </si>
  <si>
    <t>Maryville</t>
  </si>
  <si>
    <t>Mason</t>
  </si>
  <si>
    <t>Maury City</t>
  </si>
  <si>
    <t>Maynardville</t>
  </si>
  <si>
    <t>McEwen</t>
  </si>
  <si>
    <t>McKenzie</t>
  </si>
  <si>
    <t>McLemoresville</t>
  </si>
  <si>
    <t>McMinnville</t>
  </si>
  <si>
    <t>Medina</t>
  </si>
  <si>
    <t>Medon</t>
  </si>
  <si>
    <t>Memphis</t>
  </si>
  <si>
    <t>Michie</t>
  </si>
  <si>
    <t>Middleton</t>
  </si>
  <si>
    <t>Milan</t>
  </si>
  <si>
    <t>Milledgeville</t>
  </si>
  <si>
    <t>Millersville</t>
  </si>
  <si>
    <t>Millington</t>
  </si>
  <si>
    <t>Minor Hill</t>
  </si>
  <si>
    <t>Mitchellville</t>
  </si>
  <si>
    <t>Monteagle</t>
  </si>
  <si>
    <t>Monterey</t>
  </si>
  <si>
    <t>Morrison</t>
  </si>
  <si>
    <t>Morristown</t>
  </si>
  <si>
    <t>Moscow</t>
  </si>
  <si>
    <t>Mosheim</t>
  </si>
  <si>
    <t>Mount Carmel</t>
  </si>
  <si>
    <t>Mount Juliet</t>
  </si>
  <si>
    <t>Mount Pleasant</t>
  </si>
  <si>
    <t>Mountain City</t>
  </si>
  <si>
    <t>Munford</t>
  </si>
  <si>
    <t>Murfreesboro</t>
  </si>
  <si>
    <t>Nashville</t>
  </si>
  <si>
    <t>New Hope</t>
  </si>
  <si>
    <t>New Johnsonville</t>
  </si>
  <si>
    <t>New Market</t>
  </si>
  <si>
    <t>New Tazewell</t>
  </si>
  <si>
    <t>Newbern</t>
  </si>
  <si>
    <t>Newport</t>
  </si>
  <si>
    <t>Niota</t>
  </si>
  <si>
    <t>Nolensville</t>
  </si>
  <si>
    <t>Normandy</t>
  </si>
  <si>
    <t>Norris</t>
  </si>
  <si>
    <t>Oak Hill</t>
  </si>
  <si>
    <t>Oak Ridge</t>
  </si>
  <si>
    <t>Oakdale</t>
  </si>
  <si>
    <t>Oakland</t>
  </si>
  <si>
    <t>Oliver Springs</t>
  </si>
  <si>
    <t>Oneida</t>
  </si>
  <si>
    <t>Orlinda</t>
  </si>
  <si>
    <t>Orme</t>
  </si>
  <si>
    <t>Palmer</t>
  </si>
  <si>
    <t>Paris</t>
  </si>
  <si>
    <t>Parker's Crossroads</t>
  </si>
  <si>
    <t>Parrottsville</t>
  </si>
  <si>
    <t>Parsons</t>
  </si>
  <si>
    <t>Pegram</t>
  </si>
  <si>
    <t>Petersburg</t>
  </si>
  <si>
    <t>Philadelphia</t>
  </si>
  <si>
    <t>Pigeon Forge</t>
  </si>
  <si>
    <t>Pikeville</t>
  </si>
  <si>
    <t>Piperton</t>
  </si>
  <si>
    <t>Pittman Center</t>
  </si>
  <si>
    <t>Plainview</t>
  </si>
  <si>
    <t>Pleasant Hill</t>
  </si>
  <si>
    <t>Pleasant View</t>
  </si>
  <si>
    <t>Portland</t>
  </si>
  <si>
    <t>Powell's Crossroads</t>
  </si>
  <si>
    <t>Pulaski</t>
  </si>
  <si>
    <t>Puryear</t>
  </si>
  <si>
    <t>Ramer</t>
  </si>
  <si>
    <t>Red Bank</t>
  </si>
  <si>
    <t>Red Boiling Springs</t>
  </si>
  <si>
    <t>Ridgely</t>
  </si>
  <si>
    <t>Ridgeside</t>
  </si>
  <si>
    <t>Ridgetop</t>
  </si>
  <si>
    <t>Ripley</t>
  </si>
  <si>
    <t>Rives</t>
  </si>
  <si>
    <t>Rockford</t>
  </si>
  <si>
    <t>Rockwood</t>
  </si>
  <si>
    <t>Rocky Top[9]</t>
  </si>
  <si>
    <t>Rogersville</t>
  </si>
  <si>
    <t>Rossville</t>
  </si>
  <si>
    <t>Rutledge</t>
  </si>
  <si>
    <t>Saltillo</t>
  </si>
  <si>
    <t>Samburg</t>
  </si>
  <si>
    <t>Sardis</t>
  </si>
  <si>
    <t>Saulsbury</t>
  </si>
  <si>
    <t>Savannah</t>
  </si>
  <si>
    <t>Scotts Hill</t>
  </si>
  <si>
    <t>Selmer</t>
  </si>
  <si>
    <t>Sevierville</t>
  </si>
  <si>
    <t>Sharon</t>
  </si>
  <si>
    <t>Shelbyville</t>
  </si>
  <si>
    <t>Signal Mountain</t>
  </si>
  <si>
    <t>Silerton</t>
  </si>
  <si>
    <t>Slayden</t>
  </si>
  <si>
    <t>Smithville</t>
  </si>
  <si>
    <t>Smyrna</t>
  </si>
  <si>
    <t>Sneedville</t>
  </si>
  <si>
    <t>Soddy-Daisy</t>
  </si>
  <si>
    <t>Somerville</t>
  </si>
  <si>
    <t>South Carthage</t>
  </si>
  <si>
    <t>South Fulton</t>
  </si>
  <si>
    <t>South Pittsburg</t>
  </si>
  <si>
    <t>Sparta</t>
  </si>
  <si>
    <t>Spencer</t>
  </si>
  <si>
    <t>Spring City</t>
  </si>
  <si>
    <t>Spring Hill</t>
  </si>
  <si>
    <t>Springfield</t>
  </si>
  <si>
    <t>St. Joseph</t>
  </si>
  <si>
    <t>Stanton</t>
  </si>
  <si>
    <t>Stantonville</t>
  </si>
  <si>
    <t>Sunbright</t>
  </si>
  <si>
    <t>Surgoinsville</t>
  </si>
  <si>
    <t>Sweetwater</t>
  </si>
  <si>
    <t>Tazewell</t>
  </si>
  <si>
    <t>Tellico Plains</t>
  </si>
  <si>
    <t>Tennessee Ridge</t>
  </si>
  <si>
    <t>Thompson's Station</t>
  </si>
  <si>
    <t>Three Way</t>
  </si>
  <si>
    <t>Tiptonville</t>
  </si>
  <si>
    <t>Toone</t>
  </si>
  <si>
    <t>Townsend</t>
  </si>
  <si>
    <t>Tracy City</t>
  </si>
  <si>
    <t>Trenton</t>
  </si>
  <si>
    <t>Trezevant</t>
  </si>
  <si>
    <t>Trimble</t>
  </si>
  <si>
    <t>Troy</t>
  </si>
  <si>
    <t>Tullahoma</t>
  </si>
  <si>
    <t>Tusculum</t>
  </si>
  <si>
    <t>Union City</t>
  </si>
  <si>
    <t>Vanleer</t>
  </si>
  <si>
    <t>Viola</t>
  </si>
  <si>
    <t>Vonore</t>
  </si>
  <si>
    <t>Walden</t>
  </si>
  <si>
    <t>Wartburg</t>
  </si>
  <si>
    <t>Wartrace</t>
  </si>
  <si>
    <t>Watauga</t>
  </si>
  <si>
    <t>Watertown</t>
  </si>
  <si>
    <t>Waverly</t>
  </si>
  <si>
    <t>Waynesboro</t>
  </si>
  <si>
    <t>Westmoreland</t>
  </si>
  <si>
    <t>White Bluff</t>
  </si>
  <si>
    <t>White House</t>
  </si>
  <si>
    <t>White Pine</t>
  </si>
  <si>
    <t>Whiteville</t>
  </si>
  <si>
    <t>Whitwell</t>
  </si>
  <si>
    <t>Williston</t>
  </si>
  <si>
    <t>Winchester</t>
  </si>
  <si>
    <t>Winfield</t>
  </si>
  <si>
    <t>Woodbury</t>
  </si>
  <si>
    <t>Woodland Mills</t>
  </si>
  <si>
    <t>Yorkville</t>
  </si>
  <si>
    <t>Cities</t>
  </si>
  <si>
    <t>Yes</t>
  </si>
  <si>
    <t>No</t>
  </si>
  <si>
    <t>V</t>
  </si>
  <si>
    <t xml:space="preserve">Total Project Cost: </t>
  </si>
  <si>
    <t>Activity</t>
  </si>
  <si>
    <t>New Construction</t>
  </si>
  <si>
    <t>Acquisition</t>
  </si>
  <si>
    <t>Acquisition and Rehabilitation</t>
  </si>
  <si>
    <t>Rehabilitation</t>
  </si>
  <si>
    <t>Y/N</t>
  </si>
  <si>
    <t>Ownership</t>
  </si>
  <si>
    <t>Limited Partnership</t>
  </si>
  <si>
    <t>Limited Liability Company</t>
  </si>
  <si>
    <t>Non-Profit Corporation</t>
  </si>
  <si>
    <t>General partnership</t>
  </si>
  <si>
    <t>Local Government</t>
  </si>
  <si>
    <t>Housing Authority</t>
  </si>
  <si>
    <t>Partnership</t>
  </si>
  <si>
    <t>FINAL OWNERSHIP ENTITY</t>
  </si>
  <si>
    <t>NONPROFIT PARTNER</t>
  </si>
  <si>
    <t>Primary Developer</t>
  </si>
  <si>
    <t>Grants</t>
  </si>
  <si>
    <t>NSP</t>
  </si>
  <si>
    <t>HTF</t>
  </si>
  <si>
    <t>HOME</t>
  </si>
  <si>
    <t>1-5</t>
  </si>
  <si>
    <t>6-10</t>
  </si>
  <si>
    <t>11-25</t>
  </si>
  <si>
    <t>26 and up</t>
  </si>
  <si>
    <t>GrantAward</t>
  </si>
  <si>
    <t>Status</t>
  </si>
  <si>
    <t>Open</t>
  </si>
  <si>
    <t>Closed</t>
  </si>
  <si>
    <t>GrantClosed</t>
  </si>
  <si>
    <t>open</t>
  </si>
  <si>
    <t>Units</t>
  </si>
  <si>
    <t>Final Owner</t>
  </si>
  <si>
    <t>Managing General Partner</t>
  </si>
  <si>
    <t>YesNoNA</t>
  </si>
  <si>
    <t xml:space="preserve">Yes </t>
  </si>
  <si>
    <t>N/A</t>
  </si>
  <si>
    <t>3a</t>
  </si>
  <si>
    <t>3b</t>
  </si>
  <si>
    <t>3c</t>
  </si>
  <si>
    <t>6a</t>
  </si>
  <si>
    <t>PBRA</t>
  </si>
  <si>
    <t>&lt;25%</t>
  </si>
  <si>
    <t>6b</t>
  </si>
  <si>
    <t>3d</t>
  </si>
  <si>
    <t>3e</t>
  </si>
  <si>
    <t>3f</t>
  </si>
  <si>
    <t>3g</t>
  </si>
  <si>
    <t>3h</t>
  </si>
  <si>
    <t xml:space="preserve">One page explanation of how the Board of Directors is involved in the operation of the agency, including how often the Board meets, how the Board monitors and provides oversight for the agency’s programs. </t>
  </si>
  <si>
    <t xml:space="preserve">The resolution by the Board of Directors authorizing the submission of this application. </t>
  </si>
  <si>
    <t xml:space="preserve">Attach the minutes of the most recent Board meeting at which this application and/or proposal were discussed. </t>
  </si>
  <si>
    <t xml:space="preserve">List of staff members employed by the organization, including how many are full-time or part-time, their specific responsibilities related to housing programs, and how many years of experience each staff member has in housing development. </t>
  </si>
  <si>
    <t xml:space="preserve">Documentation of operating funds from other sources, including how much annually and from what sources. </t>
  </si>
  <si>
    <t xml:space="preserve">Explanation of any other programs operated by the organization, including the program(s) and its funding source(s). Do not include a description of the future activities proposed in this application for which funds are sought. </t>
  </si>
  <si>
    <t>Documents to be Printed and attached to application:</t>
  </si>
  <si>
    <t xml:space="preserve">Please provide response to all questions below. Please be thorough but concise. If the question does not apply to you leave blank. </t>
  </si>
  <si>
    <t xml:space="preserve">Documents Required to be uploaded to PIMS: </t>
  </si>
  <si>
    <t>Date of Milestone</t>
  </si>
  <si>
    <t>IV</t>
  </si>
  <si>
    <t>Any relationship where the purchaser and seller are related and/or affiliated through a business relationship</t>
  </si>
  <si>
    <t>OTHER UNITS</t>
  </si>
  <si>
    <t>Total LIHTC Units</t>
  </si>
  <si>
    <t>Total Other Units</t>
  </si>
  <si>
    <t>Gross Rent Other Units</t>
  </si>
  <si>
    <t>Fixed Site</t>
  </si>
  <si>
    <t>Scattered Site</t>
  </si>
  <si>
    <t>Unit Type</t>
  </si>
  <si>
    <t>Floating</t>
  </si>
  <si>
    <t>a</t>
  </si>
  <si>
    <t>b</t>
  </si>
  <si>
    <t>c</t>
  </si>
  <si>
    <t>d</t>
  </si>
  <si>
    <t>e</t>
  </si>
  <si>
    <t>f</t>
  </si>
  <si>
    <t>g</t>
  </si>
  <si>
    <t>h</t>
  </si>
  <si>
    <t>i</t>
  </si>
  <si>
    <t>k</t>
  </si>
  <si>
    <t>l</t>
  </si>
  <si>
    <t>m</t>
  </si>
  <si>
    <t>n</t>
  </si>
  <si>
    <t>o</t>
  </si>
  <si>
    <t>p</t>
  </si>
  <si>
    <t>q</t>
  </si>
  <si>
    <t>Energy</t>
  </si>
  <si>
    <t>Design Standards</t>
  </si>
  <si>
    <t>PBRA or PBV Source</t>
  </si>
  <si>
    <t># Units Assisted</t>
  </si>
  <si>
    <t xml:space="preserve">HOME ARP Funds Needed </t>
  </si>
  <si>
    <t>Total Development Costs</t>
  </si>
  <si>
    <t>Total Hard and Soft Cost:</t>
  </si>
  <si>
    <t>Homeless</t>
  </si>
  <si>
    <t>Those At Risk of Homelessness</t>
  </si>
  <si>
    <t xml:space="preserve">Individuals Fleeing, Attemptng to Flee Domestic Violence, Dating Violence, Sexual Assault, Stalking, or Human Trafficking </t>
  </si>
  <si>
    <t>VI</t>
  </si>
  <si>
    <r>
      <t>LAND SELLER</t>
    </r>
    <r>
      <rPr>
        <sz val="12"/>
        <rFont val="Calibri"/>
        <family val="2"/>
        <scheme val="minor"/>
      </rPr>
      <t xml:space="preserve"> (If applicable)</t>
    </r>
  </si>
  <si>
    <r>
      <t xml:space="preserve">OTHER REQUIRED INFORMATION  -  </t>
    </r>
    <r>
      <rPr>
        <i/>
        <sz val="12"/>
        <rFont val="Calibri"/>
        <family val="2"/>
        <scheme val="minor"/>
      </rPr>
      <t>Continued</t>
    </r>
    <r>
      <rPr>
        <b/>
        <sz val="12"/>
        <rFont val="Calibri"/>
        <family val="2"/>
        <scheme val="minor"/>
      </rPr>
      <t xml:space="preserve"> (Answer each of the questions below for each participant listed below.)</t>
    </r>
  </si>
  <si>
    <r>
      <rPr>
        <b/>
        <sz val="12"/>
        <rFont val="Calibri"/>
        <family val="2"/>
        <scheme val="minor"/>
      </rPr>
      <t>Guide to Completing Development and Operating Budgets Proformas And Cash Flow Proforma</t>
    </r>
    <r>
      <rPr>
        <sz val="12"/>
        <rFont val="Calibri"/>
        <family val="2"/>
        <scheme val="minor"/>
      </rPr>
      <t xml:space="preserve">
</t>
    </r>
  </si>
  <si>
    <r>
      <t xml:space="preserve">Rental 15-Year Cash Flow Projection </t>
    </r>
    <r>
      <rPr>
        <b/>
        <sz val="12"/>
        <color indexed="10"/>
        <rFont val="Calibri"/>
        <family val="2"/>
        <scheme val="minor"/>
      </rPr>
      <t>(Will populate from budgets)</t>
    </r>
  </si>
  <si>
    <t>Date Uploaded</t>
  </si>
  <si>
    <t xml:space="preserve">*APPLICANT TYPE </t>
  </si>
  <si>
    <t xml:space="preserve">*APPLICANT INFORMATION </t>
  </si>
  <si>
    <t xml:space="preserve">*Name of Organization: </t>
  </si>
  <si>
    <t>*Mailing Address:</t>
  </si>
  <si>
    <t>*City:</t>
  </si>
  <si>
    <t>*County:</t>
  </si>
  <si>
    <t>*Telephone:</t>
  </si>
  <si>
    <t>*State:</t>
  </si>
  <si>
    <t>*ZIP + 4</t>
  </si>
  <si>
    <t>*Applicant E-Mail:</t>
  </si>
  <si>
    <t>*Telephone #:</t>
  </si>
  <si>
    <t>*Fed Tax ID:</t>
  </si>
  <si>
    <t>*UEI Number</t>
  </si>
  <si>
    <t xml:space="preserve">*Fiscal Year Start Date: </t>
  </si>
  <si>
    <t>*Name:</t>
  </si>
  <si>
    <t>*Contact E-Mail:</t>
  </si>
  <si>
    <t>*Proposed Activity:</t>
  </si>
  <si>
    <t>*Project Name:</t>
  </si>
  <si>
    <t>*Property Address:</t>
  </si>
  <si>
    <t>*Census Tract:</t>
  </si>
  <si>
    <t>*Zip:</t>
  </si>
  <si>
    <r>
      <rPr>
        <sz val="12"/>
        <rFont val="Calibri"/>
        <family val="2"/>
      </rPr>
      <t>*State Legislative Dists</t>
    </r>
    <r>
      <rPr>
        <b/>
        <sz val="12"/>
        <rFont val="Calibri"/>
        <family val="2"/>
      </rPr>
      <t>:</t>
    </r>
  </si>
  <si>
    <t xml:space="preserve">*House: </t>
  </si>
  <si>
    <t>*Senate:</t>
  </si>
  <si>
    <t>*Proposed Building Type:</t>
  </si>
  <si>
    <t>*Site Type:</t>
  </si>
  <si>
    <t>*Applicant has site control?</t>
  </si>
  <si>
    <t>*Mixed Income:</t>
  </si>
  <si>
    <t>*LIHTC:</t>
  </si>
  <si>
    <t>*Special Needs:</t>
  </si>
  <si>
    <t>*Fixed or Floating:</t>
  </si>
  <si>
    <t>*Other Federal Funds:</t>
  </si>
  <si>
    <t>*Mortgage:</t>
  </si>
  <si>
    <t>*Owner Equity:</t>
  </si>
  <si>
    <t>Veterans and families that include *Other QP criteria</t>
  </si>
  <si>
    <t>*Other Funds</t>
  </si>
  <si>
    <t>PROPOSED FUNDING *SourceS</t>
  </si>
  <si>
    <t>*Source:</t>
  </si>
  <si>
    <t>*Source</t>
  </si>
  <si>
    <t xml:space="preserve">Must Match HOME-ARP needed from Part 5 </t>
  </si>
  <si>
    <t>*Total HOME-ARP Grant Funds Requested:</t>
  </si>
  <si>
    <t xml:space="preserve">*HOME-ARP Development Funds: </t>
  </si>
  <si>
    <t>*Office Street Address</t>
  </si>
  <si>
    <t>*City</t>
  </si>
  <si>
    <t>*State</t>
  </si>
  <si>
    <t>*10-Digit Office Phone / Ext.</t>
  </si>
  <si>
    <t>*Final Ownership Structure</t>
  </si>
  <si>
    <t>*Federal Taxpayer ID</t>
  </si>
  <si>
    <t>*Zip+4</t>
  </si>
  <si>
    <t>*Org Type:</t>
  </si>
  <si>
    <t>*Title of Principal</t>
  </si>
  <si>
    <t>*Cellular</t>
  </si>
  <si>
    <t>*Managing General Partner</t>
  </si>
  <si>
    <t>*State Limited Partner</t>
  </si>
  <si>
    <t>*10-Digit Phone / Ext.</t>
  </si>
  <si>
    <t>*Website</t>
  </si>
  <si>
    <t>**Zip+4</t>
  </si>
  <si>
    <t>*Email</t>
  </si>
  <si>
    <t>*Principal Name</t>
  </si>
  <si>
    <t>*Direct Line</t>
  </si>
  <si>
    <t>*Other General Partner</t>
  </si>
  <si>
    <t>*Nonprofit Partner</t>
  </si>
  <si>
    <t>*Single Family</t>
  </si>
  <si>
    <t>*Is there an ID of interest between:</t>
  </si>
  <si>
    <t>*Owner and Consultant?</t>
  </si>
  <si>
    <t>*Owner and Contractor?</t>
  </si>
  <si>
    <t>*Syndicator and Developer?</t>
  </si>
  <si>
    <t>*Syndicator and Contractor?</t>
  </si>
  <si>
    <t>*Developer and Consultant?</t>
  </si>
  <si>
    <t>*Other</t>
  </si>
  <si>
    <r>
      <t>*</t>
    </r>
    <r>
      <rPr>
        <b/>
        <sz val="12"/>
        <rFont val="Calibri"/>
        <family val="2"/>
        <scheme val="minor"/>
      </rPr>
      <t>2</t>
    </r>
    <r>
      <rPr>
        <sz val="12"/>
        <rFont val="Calibri"/>
        <family val="2"/>
        <scheme val="minor"/>
      </rPr>
      <t>. Is entity a MBE/ WBE?</t>
    </r>
  </si>
  <si>
    <r>
      <t xml:space="preserve">*5. </t>
    </r>
    <r>
      <rPr>
        <sz val="12"/>
        <rFont val="Calibri"/>
        <family val="2"/>
        <scheme val="minor"/>
      </rPr>
      <t xml:space="preserve"> Does this entity or a member of this entity have a conflict of interest with any member, officer, or employee of an entity that partners or contracts with the Applicant?  </t>
    </r>
    <r>
      <rPr>
        <b/>
        <sz val="12"/>
        <rFont val="Calibri"/>
        <family val="2"/>
        <scheme val="minor"/>
      </rPr>
      <t>If yes, explain briefly in boxes below and use Comment box at the bottom of this tab or attach explanation.</t>
    </r>
  </si>
  <si>
    <t>*1.  Has any person, principal, or agent for this entity ever been convicted of a felony (Yes or No)?</t>
  </si>
  <si>
    <t>*If yes, explain briefly in boxes below and either use Comment box or attach explanation.</t>
  </si>
  <si>
    <t>*NonProfit Sponsor</t>
  </si>
  <si>
    <t>*Developer</t>
  </si>
  <si>
    <t>*Owner Consultant</t>
  </si>
  <si>
    <t>*Developer Consultant</t>
  </si>
  <si>
    <t>*Contractor</t>
  </si>
  <si>
    <t>*Management Company</t>
  </si>
  <si>
    <t>If yes, explain the relationship below. Use the Comment box or attach additional pages</t>
  </si>
  <si>
    <t>*Administrator</t>
  </si>
  <si>
    <t>*Zip Code</t>
  </si>
  <si>
    <t>*Cell Phone</t>
  </si>
  <si>
    <t>*Office Phone</t>
  </si>
  <si>
    <t>*Yrs experience managing federal grants</t>
  </si>
  <si>
    <t>*Yrs. experience managing THDA grants</t>
  </si>
  <si>
    <t>*Have Architectural plans been selected for the project?</t>
  </si>
  <si>
    <t>*Please describe how units exceed THDA design standards:</t>
  </si>
  <si>
    <t>*Please describe:</t>
  </si>
  <si>
    <t>*Do they incorporate accessibility features?</t>
  </si>
  <si>
    <t>*Please indicate all additional energy conservation measures that will be incorporated?</t>
  </si>
  <si>
    <t>*7 day Programmable Thermostats</t>
  </si>
  <si>
    <t>*Upgrade the R-Value of insulation required to a minmum of 1 level above code</t>
  </si>
  <si>
    <t>*Caulk Attic / Crawl Space leakage areas</t>
  </si>
  <si>
    <t xml:space="preserve">*Upgrade appliances to exceed THDA energy efficiency design standards. </t>
  </si>
  <si>
    <t>*Add automatic hot water recirculating pump in each unit</t>
  </si>
  <si>
    <t>*Insulate all potable water lines with R-4 or above</t>
  </si>
  <si>
    <t>*Encapsulate crawl space or attic, per building code</t>
  </si>
  <si>
    <t xml:space="preserve">*Balance HVAC in all HOME ARP units and provide documentation. </t>
  </si>
  <si>
    <t xml:space="preserve">*Legal Name of Organization: </t>
  </si>
  <si>
    <t>*IRS Tax Exempt Number:</t>
  </si>
  <si>
    <r>
      <rPr>
        <sz val="12"/>
        <color indexed="8"/>
        <rFont val="Calibri"/>
        <family val="2"/>
        <scheme val="minor"/>
      </rPr>
      <t xml:space="preserve">*If the nonprofit is organized and existing under the laws of Tennessee, a current Certificate of Existence from the Tennessee Secretary of State's office. The certificate must be purchased from the Secretary of State's office and must be dated no more than </t>
    </r>
    <r>
      <rPr>
        <b/>
        <sz val="12"/>
        <color indexed="8"/>
        <rFont val="Calibri"/>
        <family val="2"/>
        <scheme val="minor"/>
      </rPr>
      <t xml:space="preserve">30 days </t>
    </r>
    <r>
      <rPr>
        <sz val="12"/>
        <color indexed="8"/>
        <rFont val="Calibri"/>
        <family val="2"/>
        <scheme val="minor"/>
      </rPr>
      <t xml:space="preserve">prior to the application due date. </t>
    </r>
  </si>
  <si>
    <t xml:space="preserve">*If the nonprofit is organized and existing in a state outside of Tennessee, (1) a current Certificate of Existence from the office of the Secretary of State in which the organization is organized and existing and dated no more than 30 days prior to the application due date AND (2) a Certificate of Authorization to do business in Tennessee from the Tennessee Secretary of State and dated no more than 30 days prior to the application date. </t>
  </si>
  <si>
    <t xml:space="preserve">*Documentation of an IRS designation under Section 501(c)(3) or 501(c)(4) of the federal tax code. A 501(c)(3) non-profit organization may not submit an application until they have received their designation from the IRS. A 501(c)(4) non-profit applicant must provide documentation satisfactory to THDA, in its sole discretion, that the non-profit has filed the necessary material with the IRS and received a response from the IRS demonstrating 501(c)(4) status. </t>
  </si>
  <si>
    <t xml:space="preserve">*Copy of Organizational Charter and By-laws </t>
  </si>
  <si>
    <t xml:space="preserve">*List of Board members including: names; home address; race; occupation; a description of their primary contribution; length of service; income range; and date the term of service expires. </t>
  </si>
  <si>
    <t>*Business plan or strategic management plan that demonstrates the agency’s short term and long term goals, objectives, and plans to achieve them.</t>
  </si>
  <si>
    <t xml:space="preserve">*The most recent financial audit or audited financial statements of the organization. </t>
  </si>
  <si>
    <r>
      <t xml:space="preserve">*Applicant/Board Member and Corporate Disclosure Forms </t>
    </r>
    <r>
      <rPr>
        <i/>
        <sz val="12"/>
        <rFont val="Calibri"/>
        <family val="2"/>
        <scheme val="minor"/>
      </rPr>
      <t xml:space="preserve">completed, signed by the organization's Executive Director and each Board Member and notarized. </t>
    </r>
  </si>
  <si>
    <t>*Year Awarded</t>
  </si>
  <si>
    <t>*Grant Status</t>
  </si>
  <si>
    <t>*Year Closed</t>
  </si>
  <si>
    <t>*Amount of Grant</t>
  </si>
  <si>
    <t>*Affordable Units Funded</t>
  </si>
  <si>
    <t>*Any Compliance Findings</t>
  </si>
  <si>
    <t>*Year of Finding</t>
  </si>
  <si>
    <t>*Cleared?</t>
  </si>
  <si>
    <t>*Provide a tankless waterheater for entire unit</t>
  </si>
  <si>
    <t xml:space="preserve">*Certified cool roofs will be incorporated on all buildings. </t>
  </si>
  <si>
    <t>*Heat pumps with SEER rating above 14</t>
  </si>
  <si>
    <t>*Nest or similar learning thermostats</t>
  </si>
  <si>
    <t xml:space="preserve">*LED lighting thorughout the unit. </t>
  </si>
  <si>
    <t xml:space="preserve">*Other: Please describe AND DOCUMENT in additional attachment. </t>
  </si>
  <si>
    <t>*Do you consider the proposed project innovative?</t>
  </si>
  <si>
    <t>*If so please describe what makes it innovative:</t>
  </si>
  <si>
    <t xml:space="preserve">*Did you perform a neighborhood market study. </t>
  </si>
  <si>
    <t>*If yes please submit study with application</t>
  </si>
  <si>
    <t>*If yes please expain:</t>
  </si>
  <si>
    <t xml:space="preserve">*Does the proposed project provide easy access to community living including retail, employement, transportation, medical, education, recreation and government services? </t>
  </si>
  <si>
    <t>*If yes please explain:</t>
  </si>
  <si>
    <t xml:space="preserve">*Developer: </t>
  </si>
  <si>
    <t>*Address:</t>
  </si>
  <si>
    <t>*Acquisition: Land</t>
  </si>
  <si>
    <t>*Acquisition: Buildings</t>
  </si>
  <si>
    <t>*Contract with GC (incl profit, OH, gen conditions)</t>
  </si>
  <si>
    <t>*Bond Premium</t>
  </si>
  <si>
    <t>*Construction Contingency</t>
  </si>
  <si>
    <t>*Building Permit, License &amp; Fees</t>
  </si>
  <si>
    <t>*Architect or Rehab Specialist - Specs/Estimates</t>
  </si>
  <si>
    <t>*Engineering</t>
  </si>
  <si>
    <t>*Environmental:  Site-Specific Review</t>
  </si>
  <si>
    <t>*Acquisiton Closing - Legal and Recording Fees</t>
  </si>
  <si>
    <t>*LIHTC Fees</t>
  </si>
  <si>
    <t>*Financing Fees</t>
  </si>
  <si>
    <t>*Title Search &amp; Title Insurance</t>
  </si>
  <si>
    <t>*Survey</t>
  </si>
  <si>
    <t>*Appraisal &amp; Analysis of Rent Comparables</t>
  </si>
  <si>
    <t>*Builder's Risk and/or Casualty Insurance</t>
  </si>
  <si>
    <t>*Carrying Costs  - Real Estate Taxes</t>
  </si>
  <si>
    <t>*Carrying Costs - Utilities</t>
  </si>
  <si>
    <t>*Carrying Costs  - Site Security</t>
  </si>
  <si>
    <t>*Carrying Costs - Grounds Maintenance</t>
  </si>
  <si>
    <t>*Furniture Fixtures &amp; Equipment</t>
  </si>
  <si>
    <t>*Prefunded Replacement Reserve</t>
  </si>
  <si>
    <t>*Prefunded Operating and/or Rental Loss Reserves</t>
  </si>
  <si>
    <t>*Seller Legal and Recording Costs</t>
  </si>
  <si>
    <t>*Tenant Relocation</t>
  </si>
  <si>
    <t>*Rent-Up Marketing Costs</t>
  </si>
  <si>
    <t>*Syndication Fees</t>
  </si>
  <si>
    <t>*Other (Please attach explanation)</t>
  </si>
  <si>
    <t>*Construction Contingency (1% to 10%)</t>
  </si>
  <si>
    <t>*Developer Fee (0%-15%</t>
  </si>
  <si>
    <t>*(Other Federal) Funds</t>
  </si>
  <si>
    <t>*LIHTC Proceeds</t>
  </si>
  <si>
    <r>
      <t xml:space="preserve">*Mortgage </t>
    </r>
    <r>
      <rPr>
        <b/>
        <sz val="12"/>
        <color indexed="10"/>
        <rFont val="Calibri"/>
        <family val="2"/>
        <scheme val="minor"/>
      </rPr>
      <t>(must not exceed supportable debt)</t>
    </r>
  </si>
  <si>
    <t>*Owner Equity</t>
  </si>
  <si>
    <t>*Efficiency</t>
  </si>
  <si>
    <t>*One Bedroom</t>
  </si>
  <si>
    <t>*Two Bedroom</t>
  </si>
  <si>
    <t>*Three Bedroom</t>
  </si>
  <si>
    <t>*Four Bedroom</t>
  </si>
  <si>
    <t xml:space="preserve">*Five Bedroom </t>
  </si>
  <si>
    <r>
      <t>*Other Annual Income:</t>
    </r>
    <r>
      <rPr>
        <b/>
        <sz val="12"/>
        <rFont val="Calibri"/>
        <family val="2"/>
        <scheme val="minor"/>
      </rPr>
      <t xml:space="preserve"> Identify</t>
    </r>
  </si>
  <si>
    <t>*Advertising &amp; Marketing</t>
  </si>
  <si>
    <t>*Mgmt Fee (% of collections)</t>
  </si>
  <si>
    <t>*Administrative</t>
  </si>
  <si>
    <t>*Legal</t>
  </si>
  <si>
    <t>*Accounting</t>
  </si>
  <si>
    <t>*Office Supplies</t>
  </si>
  <si>
    <t>*Credit Checks</t>
  </si>
  <si>
    <t>*Leasing Fees</t>
  </si>
  <si>
    <t>*Vacancy</t>
  </si>
  <si>
    <t>*Bad Debt</t>
  </si>
  <si>
    <t>*Administrative Payroll</t>
  </si>
  <si>
    <t>*Maintenance Payroll</t>
  </si>
  <si>
    <t>*Fringe</t>
  </si>
  <si>
    <t>*Payroll Taxes</t>
  </si>
  <si>
    <t>*Decorating (unit make ready)</t>
  </si>
  <si>
    <t xml:space="preserve">*Repairs </t>
  </si>
  <si>
    <t>*Security</t>
  </si>
  <si>
    <t>*Grounds (landscaping, snow removal)</t>
  </si>
  <si>
    <t>*Building supplies</t>
  </si>
  <si>
    <t>*Service contracts (HVAC)</t>
  </si>
  <si>
    <t>*Fuel (heating &amp; hot water)</t>
  </si>
  <si>
    <t>*Electric</t>
  </si>
  <si>
    <t>*Water/Sewer</t>
  </si>
  <si>
    <t>*Trash removal</t>
  </si>
  <si>
    <t>*Janitorial</t>
  </si>
  <si>
    <t>*Exterminating</t>
  </si>
  <si>
    <t>*Telephone</t>
  </si>
  <si>
    <t xml:space="preserve">*Real Estate Taxes </t>
  </si>
  <si>
    <t>*Insurance</t>
  </si>
  <si>
    <t>*Other Taxes, Licenses, Fees</t>
  </si>
  <si>
    <t>*Operating Reserve</t>
  </si>
  <si>
    <t>*Cashflow Before Debt Service:</t>
  </si>
  <si>
    <t>*Debt Service (See Terms Below)</t>
  </si>
  <si>
    <t>*Required Debt Service Coverage (Ratio):</t>
  </si>
  <si>
    <t>*Loan Amortization Period (in years)</t>
  </si>
  <si>
    <t xml:space="preserve">*Interest Rate </t>
  </si>
  <si>
    <t>*Project Address:</t>
  </si>
  <si>
    <t>*Gross Effective Income</t>
  </si>
  <si>
    <t>*Payroll</t>
  </si>
  <si>
    <t>*Maintenance</t>
  </si>
  <si>
    <t>*Operating</t>
  </si>
  <si>
    <t>*Taxes &amp; Insurance</t>
  </si>
  <si>
    <t>*NOI (w/o Res &amp; Debt Svc)</t>
  </si>
  <si>
    <t>*Replacement &amp; Op Reserves</t>
  </si>
  <si>
    <t>*Provide the Following Project Milestones for the Project</t>
  </si>
  <si>
    <t>*Acquisition</t>
  </si>
  <si>
    <t>*Zoning/Plat Approval</t>
  </si>
  <si>
    <t>*Tax Abatement Approval</t>
  </si>
  <si>
    <t>*Environmental Review Start</t>
  </si>
  <si>
    <t>*Site Plan Approval</t>
  </si>
  <si>
    <t>*Building Permit</t>
  </si>
  <si>
    <t>*Construction Start</t>
  </si>
  <si>
    <t>*Construction Completion</t>
  </si>
  <si>
    <t>*Start Lease-up / Rent-up of Rental Units</t>
  </si>
  <si>
    <t xml:space="preserve">*Stabilized Occupancy of Rental Units </t>
  </si>
  <si>
    <t>*Applicant timeline explanation or clarification</t>
  </si>
  <si>
    <t>*Applicant must verify using following *Website:</t>
  </si>
  <si>
    <t>Applicant Development Budget</t>
  </si>
  <si>
    <t>Applicant Operating Budget</t>
  </si>
  <si>
    <t>Applicant Development Team</t>
  </si>
  <si>
    <t xml:space="preserve">Applicant General Information </t>
  </si>
  <si>
    <t>Applicant Project Time Table</t>
  </si>
  <si>
    <t>Non-Profit Checklist</t>
  </si>
  <si>
    <t>Those Receiving Supportive Services or Assistance to Prevent Homelessness</t>
  </si>
  <si>
    <t>if &gt;20% meets Medicare requirements:</t>
  </si>
  <si>
    <t>The Tennessee Housing Development Agency (THDA) administers the federally funded HOME-ARP which is designed for the production and preservation of affordable rental housing for Qualifying Populations.</t>
  </si>
  <si>
    <t>THDA Community Housing staff are available to provide guidance prior to submission .</t>
  </si>
  <si>
    <t>*Green Cells are User Input</t>
  </si>
  <si>
    <t>*Federal House Dist</t>
  </si>
  <si>
    <t>(Multifamily is any project with more than 4 units)</t>
  </si>
  <si>
    <t>Minimum $500,000 - Maximum $4,000,000</t>
  </si>
  <si>
    <t>*Total Operating Cost Assistance:</t>
  </si>
  <si>
    <t>*Number of years developing, owning or managing affordable rental housing</t>
  </si>
  <si>
    <t>*Multifamily</t>
  </si>
  <si>
    <r>
      <t>*3.</t>
    </r>
    <r>
      <rPr>
        <sz val="12"/>
        <rFont val="Calibri"/>
        <family val="2"/>
        <scheme val="minor"/>
      </rPr>
      <t xml:space="preserve"> Org Type (FP,NP, PHA)</t>
    </r>
  </si>
  <si>
    <t>Please identify the administrative contact for matters concerning this application.</t>
  </si>
  <si>
    <t xml:space="preserve">Identify previous projects that have been funded by funding awards obtained through THDA in the last 5 years.  </t>
  </si>
  <si>
    <t>*Amount of Award</t>
  </si>
  <si>
    <t>*Do units comply with ALL THDA Minimum Design Standards?</t>
  </si>
  <si>
    <t>*Do units Exceed THDA Minimum Design Standards?</t>
  </si>
  <si>
    <t>*Do they incorporate universal desgin and visibility features?</t>
  </si>
  <si>
    <t>*Add Solor Panels or other energy cost savings appliances above THDA standards</t>
  </si>
  <si>
    <t xml:space="preserve">*Motion sensitive lighting in all living spaces other than bedrooms. </t>
  </si>
  <si>
    <t>*If project is not in THDA HCV service area, will units funded with HOME ARP have contracted Project Based Rental Assistance or Project Based Vouchers?</t>
  </si>
  <si>
    <t xml:space="preserve">*If Yes, how many HOME ARP units will have committed PBRA or PBV? </t>
  </si>
  <si>
    <t xml:space="preserve">*If Yes, please list the source and number of contracted Project Based vouchers from each source </t>
  </si>
  <si>
    <t>*Have formal partnerships been established to offer voluntary, appropiate support for targeted, qualifying populations?</t>
  </si>
  <si>
    <t>HOME-ARP Units</t>
  </si>
  <si>
    <t>LIHTC Units</t>
  </si>
  <si>
    <t>Total HOME-ARP Units</t>
  </si>
  <si>
    <t>$250 to $300</t>
  </si>
  <si>
    <t xml:space="preserve">*Closing Disbursement of Bridge or Predevelopment Funding </t>
  </si>
  <si>
    <t>*Closing and Disbursement of Permanent Financing</t>
  </si>
  <si>
    <t>*Closing and Disbursement of Construction Financing</t>
  </si>
  <si>
    <t>One page explanation of your agency's experience in housing, particularly in providing housing to Qualified Populations and low income households.</t>
  </si>
  <si>
    <t>*Date of Submission:</t>
  </si>
  <si>
    <t>Will applicant be final owner, general partner, or sole stockholder:</t>
  </si>
  <si>
    <t>*WILL PROPOSED PROJECT SERVE ALL QUALIFYING POPULATIONS:</t>
  </si>
  <si>
    <t>Yes: Ineligible</t>
  </si>
  <si>
    <t>*Total Number ALL Units:</t>
  </si>
  <si>
    <t>*Number HOME-ARP Designated Units</t>
  </si>
  <si>
    <t>*Number of Non-ARP Low-income Units:</t>
  </si>
  <si>
    <t>Percentage of ALL Units:</t>
  </si>
  <si>
    <t>30% 0r Less</t>
  </si>
  <si>
    <t>30% or Less</t>
  </si>
  <si>
    <t>&gt; 30%</t>
  </si>
  <si>
    <r>
      <t xml:space="preserve">*Number </t>
    </r>
    <r>
      <rPr>
        <b/>
        <sz val="12"/>
        <rFont val="Calibri"/>
        <family val="2"/>
      </rPr>
      <t>ALL</t>
    </r>
    <r>
      <rPr>
        <sz val="12"/>
        <rFont val="Calibri"/>
        <family val="2"/>
      </rPr>
      <t xml:space="preserve"> Special Needs Designated Units:</t>
    </r>
  </si>
  <si>
    <r>
      <t xml:space="preserve">% of Designated Units to </t>
    </r>
    <r>
      <rPr>
        <b/>
        <sz val="12"/>
        <rFont val="Calibri"/>
        <family val="2"/>
      </rPr>
      <t>All</t>
    </r>
    <r>
      <rPr>
        <sz val="12"/>
        <rFont val="Calibri"/>
        <family val="2"/>
      </rPr>
      <t xml:space="preserve"> units</t>
    </r>
  </si>
  <si>
    <t>Rehab</t>
  </si>
  <si>
    <t>Acquisition and Rehab</t>
  </si>
  <si>
    <t>HOME-ARP funds are awarded through a competitive application process to Public Housing Authorities and non-profit entities. Applications for the HOME-ARP program must be received by THDA on or before 4:00 PM CDT on Tuesday, October 27, 2026. THDA anticipates notifying successful applicants on or about December 8, 2026.  HOME-ARP grant agreements will begin on January 1, 2027 and will end on June 30, 2030</t>
  </si>
  <si>
    <t>*If Other Please Explain</t>
  </si>
  <si>
    <t>A. (Enter all phone numbers w/out using hyphens, parentheses, etc - ex: 1234567890)</t>
  </si>
  <si>
    <t xml:space="preserve">http://zip4.usps.com/zip4/welcome.jsp  </t>
  </si>
  <si>
    <t xml:space="preserve">B. Applicant must verify Zip Codes using following *Website:     </t>
  </si>
  <si>
    <t xml:space="preserve">General Instructructions For All Sections </t>
  </si>
  <si>
    <t>C. All entity names should be entered as they will appear on contracts</t>
  </si>
  <si>
    <t>*Number of years developing, owning or managing affordable rental housing:</t>
  </si>
  <si>
    <t xml:space="preserve">*Number of years developing affordable rental housing </t>
  </si>
  <si>
    <t xml:space="preserve">*Number of years consulting on affordable rental housing </t>
  </si>
  <si>
    <t>*Number of years developing affordable rental housing</t>
  </si>
  <si>
    <t>*Multi-Family</t>
  </si>
  <si>
    <t xml:space="preserve">*Number of years manageing affordable rental housing </t>
  </si>
  <si>
    <t xml:space="preserve">*Other Genreral Partner </t>
  </si>
  <si>
    <t>*Other General  Partner 2</t>
  </si>
  <si>
    <t>*Federal Limited Partner</t>
  </si>
  <si>
    <t xml:space="preserve">*Co-Developer </t>
  </si>
  <si>
    <t>*Co-Developer</t>
  </si>
  <si>
    <t>NHTF</t>
  </si>
  <si>
    <t>LIHTC</t>
  </si>
  <si>
    <t>BONDS</t>
  </si>
  <si>
    <t>HM ARP</t>
  </si>
  <si>
    <t>FAHE ARP</t>
  </si>
  <si>
    <t>Program</t>
  </si>
  <si>
    <t xml:space="preserve">*Number of years General Contractor </t>
  </si>
  <si>
    <r>
      <t xml:space="preserve">*4. </t>
    </r>
    <r>
      <rPr>
        <sz val="12"/>
        <rFont val="Calibri"/>
        <family val="2"/>
        <scheme val="minor"/>
      </rPr>
      <t xml:space="preserve"> Project Ownership %</t>
    </r>
  </si>
  <si>
    <t xml:space="preserve">*Please describe experience of the general development, management or ownership partners developing affordable rental housing? </t>
  </si>
  <si>
    <t>*Describe/Demonstrate 2 years of affordable rental housing management.</t>
  </si>
  <si>
    <t>*Please describe how units meet the needs of the Qualified Populations:</t>
  </si>
  <si>
    <t xml:space="preserve">Gross Rent HOME ARP Units </t>
  </si>
  <si>
    <t xml:space="preserve">Total # ALL Units </t>
  </si>
  <si>
    <t xml:space="preserve">Gross Rental Income All Units </t>
  </si>
  <si>
    <r>
      <t xml:space="preserve">Documentation to be uploaded and submitted through THDA’s Participant Information Management System (PIMS) </t>
    </r>
    <r>
      <rPr>
        <b/>
        <sz val="12"/>
        <rFont val="Calibri"/>
        <family val="2"/>
        <scheme val="minor"/>
      </rPr>
      <t>https://resources.thda.org/pims</t>
    </r>
    <r>
      <rPr>
        <b/>
        <sz val="12"/>
        <color rgb="FF000000"/>
        <rFont val="Calibri"/>
        <family val="2"/>
        <scheme val="minor"/>
      </rPr>
      <t xml:space="preserve"> </t>
    </r>
  </si>
  <si>
    <t>Documentation of any firm financial commitments for non-HOME-ARP resources have been secured, are current, and are demonstrated within the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</si>
</sst>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2" formatCode="_(&quot;$&quot;* #,##0_);_(&quot;$&quot;* \(#,##0\);_(&quot;$&quot;* &quot;-&quot;_);_(@_)"/>
    <numFmt numFmtId="44" formatCode="_(&quot;$&quot;* #,##0.00_);_(&quot;$&quot;* \(#,##0.00\);_(&quot;$&quot;* &quot;-&quot;??_);_(@_)"/>
    <numFmt numFmtId="164" formatCode="0.0%"/>
    <numFmt numFmtId="165" formatCode="_(&quot;$&quot;* #,##0_);_(&quot;$&quot;* \(#,##0\);_(&quot;$&quot;* &quot;-&quot;??_);_(@_)"/>
    <numFmt numFmtId="166" formatCode="[&lt;=9999999]###\-####;\(###\)\ ###\-####"/>
    <numFmt numFmtId="167" formatCode="00000\-0000"/>
    <numFmt numFmtId="168" formatCode="0.0000%"/>
    <numFmt numFmtId="169" formatCode="_(&quot;$&quot;* #,##0.00_);_(&quot;$&quot;* \(#,##0.00\);_(&quot;$&quot;* &quot;-&quot;_);_(@_)"/>
    <numFmt numFmtId="170" formatCode="00\-0000000"/>
  </numFmts>
  <fonts count="33" x14ac:knownFonts="1">
    <font>
      <sz val="10"/>
      <name val="Arial"/>
    </font>
    <font>
      <sz val="10"/>
      <name val="Arial"/>
      <family val="2"/>
    </font>
    <font>
      <b/>
      <sz val="10"/>
      <name val="Arial"/>
      <family val="2"/>
    </font>
    <font>
      <sz val="10"/>
      <name val="Arial"/>
      <family val="2"/>
    </font>
    <font>
      <sz val="9"/>
      <name val="Arial"/>
      <family val="2"/>
    </font>
    <font>
      <u/>
      <sz val="10"/>
      <color theme="10"/>
      <name val="Arial"/>
      <family val="2"/>
    </font>
    <font>
      <b/>
      <sz val="12"/>
      <name val="Calibri"/>
      <family val="2"/>
    </font>
    <font>
      <sz val="12"/>
      <name val="Calibri"/>
      <family val="2"/>
    </font>
    <font>
      <b/>
      <sz val="12"/>
      <color theme="1"/>
      <name val="Calibri"/>
      <family val="2"/>
    </font>
    <font>
      <sz val="12"/>
      <color theme="1"/>
      <name val="Calibri"/>
      <family val="2"/>
    </font>
    <font>
      <b/>
      <sz val="12"/>
      <color rgb="FF4F81BD"/>
      <name val="Calibri"/>
      <family val="2"/>
    </font>
    <font>
      <u/>
      <sz val="12"/>
      <color theme="10"/>
      <name val="Calibri"/>
      <family val="2"/>
    </font>
    <font>
      <sz val="12"/>
      <color theme="1" tint="0.34998626667073579"/>
      <name val="Calibri"/>
      <family val="2"/>
    </font>
    <font>
      <sz val="12"/>
      <color theme="0"/>
      <name val="Calibri"/>
      <family val="2"/>
    </font>
    <font>
      <sz val="12"/>
      <color theme="6" tint="0.59999389629810485"/>
      <name val="Calibri"/>
      <family val="2"/>
    </font>
    <font>
      <b/>
      <sz val="12"/>
      <color indexed="10"/>
      <name val="Calibri"/>
      <family val="2"/>
      <scheme val="minor"/>
    </font>
    <font>
      <b/>
      <sz val="12"/>
      <name val="Calibri"/>
      <family val="2"/>
      <scheme val="minor"/>
    </font>
    <font>
      <sz val="12"/>
      <name val="Calibri"/>
      <family val="2"/>
      <scheme val="minor"/>
    </font>
    <font>
      <u/>
      <sz val="12"/>
      <color theme="10"/>
      <name val="Calibri"/>
      <family val="2"/>
      <scheme val="minor"/>
    </font>
    <font>
      <u/>
      <sz val="12"/>
      <color indexed="12"/>
      <name val="Calibri"/>
      <family val="2"/>
      <scheme val="minor"/>
    </font>
    <font>
      <b/>
      <sz val="12"/>
      <color rgb="FFA20000"/>
      <name val="Calibri"/>
      <family val="2"/>
      <scheme val="minor"/>
    </font>
    <font>
      <i/>
      <sz val="12"/>
      <name val="Calibri"/>
      <family val="2"/>
      <scheme val="minor"/>
    </font>
    <font>
      <b/>
      <i/>
      <sz val="12"/>
      <name val="Calibri"/>
      <family val="2"/>
      <scheme val="minor"/>
    </font>
    <font>
      <b/>
      <u/>
      <sz val="12"/>
      <name val="Calibri"/>
      <family val="2"/>
      <scheme val="minor"/>
    </font>
    <font>
      <b/>
      <sz val="12"/>
      <color rgb="FF000000"/>
      <name val="Calibri"/>
      <family val="2"/>
      <scheme val="minor"/>
    </font>
    <font>
      <sz val="12"/>
      <color rgb="FF000000"/>
      <name val="Calibri"/>
      <family val="2"/>
      <scheme val="minor"/>
    </font>
    <font>
      <sz val="12"/>
      <color indexed="8"/>
      <name val="Calibri"/>
      <family val="2"/>
      <scheme val="minor"/>
    </font>
    <font>
      <b/>
      <sz val="12"/>
      <color indexed="8"/>
      <name val="Calibri"/>
      <family val="2"/>
      <scheme val="minor"/>
    </font>
    <font>
      <sz val="12"/>
      <color rgb="FFFF0000"/>
      <name val="Calibri"/>
      <family val="2"/>
    </font>
    <font>
      <sz val="12"/>
      <color rgb="FFFF0000"/>
      <name val="Calibri"/>
      <family val="2"/>
      <scheme val="minor"/>
    </font>
    <font>
      <b/>
      <sz val="12"/>
      <color rgb="FFFF0000"/>
      <name val="Calibri"/>
      <family val="2"/>
      <scheme val="minor"/>
    </font>
    <font>
      <sz val="10"/>
      <color rgb="FFFF0000"/>
      <name val="Arial"/>
      <family val="2"/>
    </font>
    <font>
      <sz val="10"/>
      <color rgb="FF000000"/>
      <name val="Arial"/>
      <family val="2"/>
    </font>
  </fonts>
  <fills count="8">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rgb="FFCCFFCC"/>
        <bgColor indexed="64"/>
      </patternFill>
    </fill>
    <fill>
      <patternFill patternType="solid">
        <fgColor rgb="FFC1F1C2"/>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hair">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hair">
        <color indexed="64"/>
      </top>
      <bottom/>
      <diagonal/>
    </border>
    <border>
      <left/>
      <right style="hair">
        <color indexed="64"/>
      </right>
      <top style="hair">
        <color indexed="64"/>
      </top>
      <bottom/>
      <diagonal/>
    </border>
    <border>
      <left/>
      <right/>
      <top style="thin">
        <color theme="1"/>
      </top>
      <bottom/>
      <diagonal/>
    </border>
    <border>
      <left/>
      <right/>
      <top style="thin">
        <color indexed="64"/>
      </top>
      <bottom style="thin">
        <color theme="1"/>
      </bottom>
      <diagonal/>
    </border>
    <border>
      <left/>
      <right style="thin">
        <color indexed="64"/>
      </right>
      <top/>
      <bottom style="thin">
        <color theme="1"/>
      </bottom>
      <diagonal/>
    </border>
    <border>
      <left style="thin">
        <color theme="1"/>
      </left>
      <right style="thin">
        <color theme="1"/>
      </right>
      <top style="thin">
        <color theme="1"/>
      </top>
      <bottom style="thin">
        <color theme="1"/>
      </bottom>
      <diagonal/>
    </border>
    <border>
      <left style="thin">
        <color rgb="FFFF0000"/>
      </left>
      <right/>
      <top/>
      <bottom style="thin">
        <color theme="1"/>
      </bottom>
      <diagonal/>
    </border>
    <border>
      <left/>
      <right/>
      <top/>
      <bottom style="thin">
        <color theme="1"/>
      </bottom>
      <diagonal/>
    </border>
    <border>
      <left style="thin">
        <color rgb="FFFF0000"/>
      </left>
      <right/>
      <top style="thin">
        <color theme="1"/>
      </top>
      <bottom style="thin">
        <color theme="1"/>
      </bottom>
      <diagonal/>
    </border>
    <border>
      <left/>
      <right/>
      <top style="thin">
        <color theme="1"/>
      </top>
      <bottom style="thin">
        <color theme="1"/>
      </bottom>
      <diagonal/>
    </border>
    <border>
      <left/>
      <right style="thin">
        <color rgb="FFFF0000"/>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right style="hair">
        <color indexed="64"/>
      </right>
      <top/>
      <bottom/>
      <diagonal/>
    </border>
    <border>
      <left/>
      <right style="thin">
        <color indexed="64"/>
      </right>
      <top style="thin">
        <color theme="1"/>
      </top>
      <bottom/>
      <diagonal/>
    </border>
  </borders>
  <cellStyleXfs count="5">
    <xf numFmtId="0" fontId="0" fillId="0" borderId="0"/>
    <xf numFmtId="44" fontId="1" fillId="0" borderId="0" applyFont="0" applyFill="0" applyBorder="0" applyAlignment="0" applyProtection="0"/>
    <xf numFmtId="0" fontId="5" fillId="0" borderId="0" applyNumberFormat="0" applyFill="0" applyBorder="0" applyAlignment="0" applyProtection="0">
      <alignment vertical="top"/>
      <protection locked="0"/>
    </xf>
    <xf numFmtId="0" fontId="3" fillId="0" borderId="0"/>
    <xf numFmtId="9" fontId="1" fillId="0" borderId="0" applyFont="0" applyFill="0" applyBorder="0" applyAlignment="0" applyProtection="0"/>
  </cellStyleXfs>
  <cellXfs count="611">
    <xf numFmtId="0" fontId="0" fillId="0" borderId="0" xfId="0"/>
    <xf numFmtId="0" fontId="2" fillId="0" borderId="0" xfId="0" applyFont="1"/>
    <xf numFmtId="0" fontId="3" fillId="0" borderId="0" xfId="0" applyFont="1"/>
    <xf numFmtId="0" fontId="0" fillId="0" borderId="0" xfId="0" applyProtection="1">
      <protection locked="0"/>
    </xf>
    <xf numFmtId="0" fontId="2"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49" fontId="0" fillId="0" borderId="0" xfId="0" applyNumberFormat="1"/>
    <xf numFmtId="49" fontId="3" fillId="0" borderId="0" xfId="0" applyNumberFormat="1" applyFont="1"/>
    <xf numFmtId="49" fontId="2" fillId="0" borderId="0" xfId="0" applyNumberFormat="1" applyFont="1"/>
    <xf numFmtId="9" fontId="0" fillId="0" borderId="0" xfId="0" applyNumberFormat="1" applyAlignment="1">
      <alignment horizontal="left"/>
    </xf>
    <xf numFmtId="0" fontId="2" fillId="0" borderId="0" xfId="0" applyFont="1" applyAlignment="1">
      <alignment wrapText="1"/>
    </xf>
    <xf numFmtId="0" fontId="3" fillId="0" borderId="0" xfId="3" applyAlignment="1">
      <alignment wrapText="1" readingOrder="1"/>
    </xf>
    <xf numFmtId="0" fontId="3" fillId="0" borderId="0" xfId="3"/>
    <xf numFmtId="0" fontId="3" fillId="0" borderId="0" xfId="3" applyAlignment="1">
      <alignment wrapText="1"/>
    </xf>
    <xf numFmtId="0" fontId="6" fillId="0" borderId="0" xfId="0" applyFont="1" applyAlignment="1">
      <alignment horizontal="center"/>
    </xf>
    <xf numFmtId="0" fontId="6" fillId="0" borderId="0" xfId="0" applyFont="1" applyAlignment="1">
      <alignment horizontal="center" vertical="center"/>
    </xf>
    <xf numFmtId="0" fontId="7" fillId="0" borderId="0" xfId="0" applyFont="1"/>
    <xf numFmtId="0" fontId="6" fillId="0" borderId="0" xfId="0" applyFont="1" applyAlignment="1">
      <alignment horizontal="left" vertical="top" wrapText="1"/>
    </xf>
    <xf numFmtId="0" fontId="8" fillId="0" borderId="0" xfId="0" applyFont="1" applyAlignment="1">
      <alignment wrapText="1"/>
    </xf>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horizontal="left" vertical="top" wrapText="1"/>
    </xf>
    <xf numFmtId="0" fontId="7" fillId="0" borderId="0" xfId="0" applyFont="1" applyAlignment="1">
      <alignment horizontal="left" vertical="top" wrapText="1"/>
    </xf>
    <xf numFmtId="0" fontId="10" fillId="0" borderId="0" xfId="0" applyFont="1" applyAlignment="1">
      <alignment horizontal="left" vertical="top" wrapText="1"/>
    </xf>
    <xf numFmtId="0" fontId="7" fillId="0" borderId="0" xfId="0" applyFont="1" applyProtection="1">
      <protection locked="0"/>
    </xf>
    <xf numFmtId="0" fontId="6" fillId="0" borderId="0" xfId="0" applyFont="1" applyAlignment="1">
      <alignment horizontal="left"/>
    </xf>
    <xf numFmtId="0" fontId="6" fillId="0" borderId="0" xfId="0" applyFont="1" applyProtection="1">
      <protection locked="0"/>
    </xf>
    <xf numFmtId="0" fontId="7" fillId="6" borderId="2" xfId="0" applyFont="1" applyFill="1" applyBorder="1" applyAlignment="1" applyProtection="1">
      <alignment horizontal="left"/>
      <protection locked="0"/>
    </xf>
    <xf numFmtId="0" fontId="7" fillId="6" borderId="3" xfId="0" applyFont="1" applyFill="1" applyBorder="1" applyAlignment="1" applyProtection="1">
      <alignment horizontal="left"/>
      <protection locked="0"/>
    </xf>
    <xf numFmtId="0" fontId="7" fillId="6" borderId="1" xfId="0" applyFont="1" applyFill="1" applyBorder="1" applyAlignment="1" applyProtection="1">
      <alignment horizontal="left"/>
      <protection locked="0"/>
    </xf>
    <xf numFmtId="0" fontId="6" fillId="0" borderId="0" xfId="0" applyFont="1"/>
    <xf numFmtId="0" fontId="7" fillId="6" borderId="2" xfId="0" applyFont="1" applyFill="1" applyBorder="1" applyProtection="1">
      <protection locked="0"/>
    </xf>
    <xf numFmtId="0" fontId="7" fillId="6" borderId="4" xfId="0" applyFont="1" applyFill="1" applyBorder="1" applyProtection="1">
      <protection locked="0"/>
    </xf>
    <xf numFmtId="0" fontId="7" fillId="6" borderId="3" xfId="0" applyFont="1" applyFill="1" applyBorder="1" applyProtection="1">
      <protection locked="0"/>
    </xf>
    <xf numFmtId="0" fontId="7" fillId="6" borderId="9" xfId="0" applyFont="1" applyFill="1" applyBorder="1" applyProtection="1">
      <protection locked="0"/>
    </xf>
    <xf numFmtId="0" fontId="7" fillId="0" borderId="1" xfId="0" applyFont="1" applyBorder="1"/>
    <xf numFmtId="0" fontId="11" fillId="6" borderId="2" xfId="2" applyFont="1" applyFill="1" applyBorder="1" applyAlignment="1" applyProtection="1">
      <protection locked="0"/>
    </xf>
    <xf numFmtId="0" fontId="7" fillId="6" borderId="2" xfId="0" applyFont="1" applyFill="1" applyBorder="1" applyAlignment="1" applyProtection="1">
      <alignment horizontal="center"/>
      <protection locked="0"/>
    </xf>
    <xf numFmtId="0" fontId="7" fillId="6" borderId="4" xfId="0" applyFont="1" applyFill="1" applyBorder="1" applyAlignment="1" applyProtection="1">
      <alignment horizontal="center"/>
      <protection locked="0"/>
    </xf>
    <xf numFmtId="0" fontId="7" fillId="6" borderId="3" xfId="0" applyFont="1" applyFill="1" applyBorder="1" applyAlignment="1" applyProtection="1">
      <alignment horizontal="center"/>
      <protection locked="0"/>
    </xf>
    <xf numFmtId="0" fontId="7" fillId="0" borderId="0" xfId="0" applyFont="1" applyAlignment="1">
      <alignment horizontal="left"/>
    </xf>
    <xf numFmtId="0" fontId="6" fillId="0" borderId="0" xfId="0" applyFont="1" applyAlignment="1">
      <alignment horizontal="left" wrapText="1"/>
    </xf>
    <xf numFmtId="0" fontId="7" fillId="6" borderId="1" xfId="0" applyFont="1" applyFill="1" applyBorder="1" applyProtection="1">
      <protection locked="0"/>
    </xf>
    <xf numFmtId="0" fontId="12" fillId="0" borderId="0" xfId="0" applyFont="1" applyProtection="1">
      <protection locked="0"/>
    </xf>
    <xf numFmtId="0" fontId="12" fillId="0" borderId="0" xfId="0" applyFont="1"/>
    <xf numFmtId="0" fontId="7" fillId="6" borderId="8" xfId="0" applyFont="1" applyFill="1" applyBorder="1" applyProtection="1">
      <protection locked="0"/>
    </xf>
    <xf numFmtId="0" fontId="13" fillId="0" borderId="0" xfId="0" applyFont="1"/>
    <xf numFmtId="0" fontId="7" fillId="0" borderId="0" xfId="0" applyFont="1" applyAlignment="1" applyProtection="1">
      <alignment horizontal="left"/>
      <protection locked="0"/>
    </xf>
    <xf numFmtId="0" fontId="7" fillId="0" borderId="1" xfId="0" applyFont="1" applyBorder="1" applyProtection="1">
      <protection locked="0"/>
    </xf>
    <xf numFmtId="0" fontId="7" fillId="0" borderId="12" xfId="0" applyFont="1" applyBorder="1"/>
    <xf numFmtId="0" fontId="7" fillId="0" borderId="14" xfId="0" applyFont="1" applyBorder="1" applyAlignment="1">
      <alignment horizontal="center"/>
    </xf>
    <xf numFmtId="0" fontId="7" fillId="0" borderId="0" xfId="0" applyFont="1" applyAlignment="1">
      <alignment horizontal="center"/>
    </xf>
    <xf numFmtId="0" fontId="7" fillId="0" borderId="13" xfId="0" applyFont="1" applyBorder="1" applyAlignment="1" applyProtection="1">
      <alignment horizontal="left"/>
      <protection locked="0"/>
    </xf>
    <xf numFmtId="0" fontId="14" fillId="0" borderId="0" xfId="0" applyFont="1" applyProtection="1">
      <protection locked="0"/>
    </xf>
    <xf numFmtId="44" fontId="7" fillId="0" borderId="1" xfId="1" applyFont="1" applyBorder="1" applyProtection="1"/>
    <xf numFmtId="44" fontId="7" fillId="6" borderId="1" xfId="1" applyFont="1" applyFill="1" applyBorder="1" applyProtection="1">
      <protection locked="0"/>
    </xf>
    <xf numFmtId="0" fontId="6" fillId="0" borderId="5" xfId="0" applyFont="1" applyBorder="1" applyAlignment="1">
      <alignment horizontal="left"/>
    </xf>
    <xf numFmtId="0" fontId="17" fillId="0" borderId="0" xfId="0" applyFont="1" applyAlignment="1" applyProtection="1">
      <alignment horizontal="center"/>
      <protection locked="0"/>
    </xf>
    <xf numFmtId="0" fontId="17" fillId="0" borderId="0" xfId="0" applyFont="1" applyProtection="1">
      <protection locked="0"/>
    </xf>
    <xf numFmtId="0" fontId="16" fillId="0" borderId="0" xfId="0" applyFont="1" applyAlignment="1">
      <alignment vertical="center"/>
    </xf>
    <xf numFmtId="0" fontId="16" fillId="0" borderId="0" xfId="0" applyFont="1" applyAlignment="1">
      <alignment horizontal="left" vertical="center"/>
    </xf>
    <xf numFmtId="0" fontId="17" fillId="0" borderId="0" xfId="0" applyFont="1" applyAlignment="1">
      <alignment vertical="center"/>
    </xf>
    <xf numFmtId="0" fontId="17" fillId="0" borderId="0" xfId="0" applyFont="1" applyAlignment="1" applyProtection="1">
      <alignment vertical="center"/>
      <protection locked="0"/>
    </xf>
    <xf numFmtId="0" fontId="17" fillId="6" borderId="2" xfId="0" applyFont="1" applyFill="1" applyBorder="1" applyAlignment="1" applyProtection="1">
      <alignment horizontal="left" vertical="center"/>
      <protection locked="0"/>
    </xf>
    <xf numFmtId="0" fontId="17" fillId="6" borderId="4" xfId="0" applyFont="1" applyFill="1" applyBorder="1" applyProtection="1">
      <protection locked="0"/>
    </xf>
    <xf numFmtId="0" fontId="17" fillId="6" borderId="3" xfId="0" applyFont="1" applyFill="1" applyBorder="1" applyProtection="1">
      <protection locked="0"/>
    </xf>
    <xf numFmtId="0" fontId="17" fillId="0" borderId="0" xfId="0" applyFont="1" applyAlignment="1">
      <alignment horizontal="left" vertical="center"/>
    </xf>
    <xf numFmtId="0" fontId="16" fillId="0" borderId="0" xfId="0" quotePrefix="1" applyFont="1" applyAlignment="1">
      <alignment horizontal="center" vertical="center"/>
    </xf>
    <xf numFmtId="166" fontId="17" fillId="6" borderId="2" xfId="0" applyNumberFormat="1" applyFont="1" applyFill="1" applyBorder="1" applyAlignment="1" applyProtection="1">
      <alignment horizontal="left" vertical="center"/>
      <protection locked="0"/>
    </xf>
    <xf numFmtId="0" fontId="17" fillId="0" borderId="5" xfId="0" applyFont="1" applyBorder="1" applyAlignment="1">
      <alignment horizontal="center" vertical="center"/>
    </xf>
    <xf numFmtId="0" fontId="17" fillId="6" borderId="9" xfId="0" applyFont="1" applyFill="1" applyBorder="1" applyAlignment="1" applyProtection="1">
      <alignment horizontal="center"/>
      <protection locked="0"/>
    </xf>
    <xf numFmtId="0" fontId="17" fillId="0" borderId="0" xfId="0" applyFont="1" applyAlignment="1">
      <alignment horizontal="center" vertical="center"/>
    </xf>
    <xf numFmtId="166" fontId="17" fillId="0" borderId="0" xfId="0" applyNumberFormat="1" applyFont="1" applyAlignment="1">
      <alignment horizontal="center" vertical="center"/>
    </xf>
    <xf numFmtId="0" fontId="16" fillId="0" borderId="0" xfId="0" applyFont="1" applyAlignment="1">
      <alignment horizontal="center" vertical="center"/>
    </xf>
    <xf numFmtId="166" fontId="17" fillId="0" borderId="0" xfId="0" applyNumberFormat="1" applyFont="1" applyAlignment="1">
      <alignment horizontal="left" vertical="center"/>
    </xf>
    <xf numFmtId="0" fontId="17" fillId="0" borderId="0" xfId="0" applyFont="1" applyAlignment="1">
      <alignment horizontal="center"/>
    </xf>
    <xf numFmtId="0" fontId="16" fillId="0" borderId="0" xfId="0" applyFont="1" applyAlignment="1">
      <alignment horizontal="right"/>
    </xf>
    <xf numFmtId="0" fontId="16" fillId="0" borderId="0" xfId="0" applyFont="1" applyAlignment="1" applyProtection="1">
      <alignment horizontal="left" vertical="center"/>
      <protection locked="0"/>
    </xf>
    <xf numFmtId="0" fontId="16" fillId="0" borderId="0" xfId="0" applyFont="1"/>
    <xf numFmtId="0" fontId="19" fillId="0" borderId="0" xfId="2" applyFont="1" applyFill="1" applyAlignment="1" applyProtection="1">
      <alignment vertical="center"/>
      <protection locked="0"/>
    </xf>
    <xf numFmtId="0" fontId="16" fillId="0" borderId="0" xfId="0" quotePrefix="1" applyFont="1"/>
    <xf numFmtId="0" fontId="19" fillId="0" borderId="0" xfId="2" applyFont="1" applyFill="1" applyBorder="1" applyAlignment="1" applyProtection="1">
      <alignment vertical="center"/>
      <protection locked="0"/>
    </xf>
    <xf numFmtId="0" fontId="17" fillId="6" borderId="1" xfId="0" applyFont="1" applyFill="1" applyBorder="1" applyAlignment="1" applyProtection="1">
      <alignment horizontal="center" vertical="center"/>
      <protection locked="0"/>
    </xf>
    <xf numFmtId="0" fontId="17" fillId="0" borderId="0" xfId="0" applyFont="1"/>
    <xf numFmtId="166" fontId="17" fillId="0" borderId="6" xfId="0" applyNumberFormat="1" applyFont="1" applyBorder="1" applyAlignment="1">
      <alignment vertical="center"/>
    </xf>
    <xf numFmtId="0" fontId="17" fillId="0" borderId="6" xfId="0" applyFont="1" applyBorder="1" applyAlignment="1">
      <alignment horizontal="center" vertical="center"/>
    </xf>
    <xf numFmtId="166" fontId="17" fillId="0" borderId="0" xfId="0" applyNumberFormat="1" applyFont="1" applyAlignment="1">
      <alignment vertical="center"/>
    </xf>
    <xf numFmtId="0" fontId="17" fillId="6" borderId="3" xfId="0" applyFont="1" applyFill="1" applyBorder="1" applyAlignment="1" applyProtection="1">
      <alignment horizontal="center"/>
      <protection locked="0"/>
    </xf>
    <xf numFmtId="166" fontId="17" fillId="0" borderId="4" xfId="0" applyNumberFormat="1" applyFont="1" applyBorder="1" applyAlignment="1">
      <alignment vertical="center"/>
    </xf>
    <xf numFmtId="0" fontId="17" fillId="3" borderId="2" xfId="0" applyFont="1" applyFill="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0" xfId="0" applyFont="1" applyAlignment="1" applyProtection="1">
      <alignment horizontal="center" vertical="center"/>
      <protection locked="0"/>
    </xf>
    <xf numFmtId="0" fontId="17" fillId="3" borderId="1" xfId="0"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3" borderId="3" xfId="0" applyFont="1" applyFill="1" applyBorder="1" applyAlignment="1" applyProtection="1">
      <alignment horizontal="center"/>
      <protection locked="0"/>
    </xf>
    <xf numFmtId="166" fontId="17" fillId="0" borderId="4" xfId="0" applyNumberFormat="1" applyFont="1" applyBorder="1" applyAlignment="1" applyProtection="1">
      <alignment vertical="center"/>
      <protection locked="0"/>
    </xf>
    <xf numFmtId="0" fontId="17" fillId="0" borderId="6" xfId="0" applyFont="1" applyBorder="1" applyAlignment="1" applyProtection="1">
      <alignment horizontal="center" vertical="center"/>
      <protection locked="0"/>
    </xf>
    <xf numFmtId="166" fontId="17" fillId="0" borderId="0" xfId="0" applyNumberFormat="1" applyFont="1" applyAlignment="1" applyProtection="1">
      <alignment vertical="center"/>
      <protection locked="0"/>
    </xf>
    <xf numFmtId="1" fontId="17" fillId="0" borderId="0" xfId="0" applyNumberFormat="1" applyFont="1" applyAlignment="1">
      <alignment horizontal="center" vertical="center"/>
    </xf>
    <xf numFmtId="0" fontId="16" fillId="0" borderId="0" xfId="0" quotePrefix="1" applyFont="1" applyAlignment="1">
      <alignment horizontal="right"/>
    </xf>
    <xf numFmtId="0" fontId="17" fillId="6" borderId="1" xfId="0" applyFont="1" applyFill="1" applyBorder="1" applyAlignment="1" applyProtection="1">
      <alignment vertical="center"/>
      <protection locked="0"/>
    </xf>
    <xf numFmtId="166" fontId="17" fillId="0" borderId="6" xfId="0" applyNumberFormat="1" applyFont="1" applyBorder="1" applyAlignment="1" applyProtection="1">
      <alignment vertical="center"/>
      <protection locked="0"/>
    </xf>
    <xf numFmtId="0" fontId="17" fillId="7" borderId="0" xfId="0" applyFont="1" applyFill="1" applyAlignment="1" applyProtection="1">
      <alignment horizontal="center" vertical="center"/>
      <protection locked="0"/>
    </xf>
    <xf numFmtId="167" fontId="17" fillId="7" borderId="0" xfId="0" applyNumberFormat="1" applyFont="1" applyFill="1" applyAlignment="1" applyProtection="1">
      <alignment horizontal="center" vertical="center"/>
      <protection locked="0"/>
    </xf>
    <xf numFmtId="0" fontId="17" fillId="7" borderId="0" xfId="0" applyFont="1" applyFill="1" applyProtection="1">
      <protection locked="0"/>
    </xf>
    <xf numFmtId="0" fontId="17" fillId="7" borderId="0" xfId="0" applyFont="1" applyFill="1" applyAlignment="1" applyProtection="1">
      <alignment horizontal="left" vertical="center"/>
      <protection locked="0"/>
    </xf>
    <xf numFmtId="0" fontId="17" fillId="0" borderId="2" xfId="0" applyFont="1" applyBorder="1" applyAlignment="1">
      <alignment horizontal="left" wrapText="1"/>
    </xf>
    <xf numFmtId="0" fontId="17" fillId="0" borderId="3" xfId="0" applyFont="1" applyBorder="1" applyAlignment="1">
      <alignment horizontal="left" wrapText="1"/>
    </xf>
    <xf numFmtId="0" fontId="17" fillId="0" borderId="0" xfId="0" applyFont="1" applyAlignment="1">
      <alignment vertical="top"/>
    </xf>
    <xf numFmtId="0" fontId="16" fillId="0" borderId="0" xfId="0" quotePrefix="1" applyFont="1" applyAlignment="1">
      <alignment vertical="top"/>
    </xf>
    <xf numFmtId="0" fontId="16" fillId="0" borderId="7" xfId="0" applyFont="1" applyBorder="1" applyAlignment="1">
      <alignment vertical="top" wrapText="1"/>
    </xf>
    <xf numFmtId="0" fontId="17" fillId="0" borderId="0" xfId="0" applyFont="1" applyAlignment="1">
      <alignment horizontal="right"/>
    </xf>
    <xf numFmtId="168" fontId="17" fillId="0" borderId="8" xfId="4" applyNumberFormat="1" applyFont="1" applyFill="1" applyBorder="1" applyAlignment="1" applyProtection="1">
      <alignment vertical="center"/>
    </xf>
    <xf numFmtId="0" fontId="17" fillId="7" borderId="2" xfId="0" applyFont="1" applyFill="1" applyBorder="1" applyAlignment="1" applyProtection="1">
      <alignment vertical="top" wrapText="1"/>
      <protection locked="0"/>
    </xf>
    <xf numFmtId="0" fontId="16" fillId="0" borderId="0" xfId="0" applyFont="1" applyAlignment="1" applyProtection="1">
      <alignment horizontal="center" vertical="center"/>
      <protection locked="0"/>
    </xf>
    <xf numFmtId="0" fontId="16" fillId="0" borderId="0" xfId="0" quotePrefix="1" applyFont="1" applyAlignment="1" applyProtection="1">
      <alignment horizontal="center" vertical="center"/>
      <protection locked="0"/>
    </xf>
    <xf numFmtId="0" fontId="16" fillId="0" borderId="0" xfId="0" applyFont="1" applyProtection="1">
      <protection locked="0"/>
    </xf>
    <xf numFmtId="167" fontId="17" fillId="5" borderId="2" xfId="0" applyNumberFormat="1" applyFont="1" applyFill="1" applyBorder="1" applyAlignment="1" applyProtection="1">
      <alignment horizontal="center" vertical="center"/>
      <protection locked="0"/>
    </xf>
    <xf numFmtId="0" fontId="17" fillId="6" borderId="15" xfId="0" applyFont="1" applyFill="1" applyBorder="1" applyAlignment="1" applyProtection="1">
      <alignment horizontal="left" vertical="center"/>
      <protection locked="0"/>
    </xf>
    <xf numFmtId="0" fontId="17" fillId="6" borderId="9" xfId="0" applyFont="1" applyFill="1" applyBorder="1" applyAlignment="1" applyProtection="1">
      <alignment horizontal="left" vertical="center"/>
      <protection locked="0"/>
    </xf>
    <xf numFmtId="0" fontId="17" fillId="6" borderId="11" xfId="0" applyFont="1" applyFill="1" applyBorder="1" applyAlignment="1" applyProtection="1">
      <alignment horizontal="left" vertical="center"/>
      <protection locked="0"/>
    </xf>
    <xf numFmtId="0" fontId="17" fillId="0" borderId="2" xfId="0" applyFont="1" applyBorder="1" applyAlignment="1">
      <alignment horizontal="left" vertical="center"/>
    </xf>
    <xf numFmtId="0" fontId="17" fillId="0" borderId="4" xfId="0" applyFont="1" applyBorder="1" applyAlignment="1">
      <alignment horizontal="left" vertical="center"/>
    </xf>
    <xf numFmtId="0" fontId="17" fillId="0" borderId="3" xfId="0" applyFont="1" applyBorder="1" applyAlignment="1">
      <alignment horizontal="left" vertical="center"/>
    </xf>
    <xf numFmtId="0" fontId="17" fillId="3" borderId="4" xfId="0" applyFont="1" applyFill="1" applyBorder="1" applyAlignment="1" applyProtection="1">
      <alignment horizontal="left" vertical="center"/>
      <protection locked="0"/>
    </xf>
    <xf numFmtId="0" fontId="17" fillId="0" borderId="0" xfId="0" applyFont="1" applyAlignment="1">
      <alignment horizontal="right" vertical="top"/>
    </xf>
    <xf numFmtId="0" fontId="17" fillId="0" borderId="0" xfId="0" applyFont="1" applyAlignment="1">
      <alignment horizontal="left" vertical="top" wrapText="1"/>
    </xf>
    <xf numFmtId="0" fontId="17" fillId="0" borderId="0" xfId="0" applyFont="1" applyAlignment="1">
      <alignment horizontal="left" vertical="top"/>
    </xf>
    <xf numFmtId="0" fontId="17" fillId="0" borderId="4" xfId="0" applyFont="1" applyBorder="1" applyAlignment="1">
      <alignment horizontal="left" wrapText="1"/>
    </xf>
    <xf numFmtId="0" fontId="17" fillId="0" borderId="2" xfId="0" applyFont="1" applyBorder="1" applyAlignment="1">
      <alignment horizontal="left"/>
    </xf>
    <xf numFmtId="0" fontId="17" fillId="0" borderId="4" xfId="0" applyFont="1" applyBorder="1" applyAlignment="1">
      <alignment horizontal="left"/>
    </xf>
    <xf numFmtId="0" fontId="17" fillId="0" borderId="3" xfId="0" applyFont="1" applyBorder="1" applyAlignment="1">
      <alignment horizontal="left"/>
    </xf>
    <xf numFmtId="0" fontId="17" fillId="0" borderId="15" xfId="0" applyFont="1" applyBorder="1" applyAlignment="1">
      <alignment horizontal="left" vertical="top" wrapText="1"/>
    </xf>
    <xf numFmtId="0" fontId="17" fillId="0" borderId="14" xfId="0" applyFont="1" applyBorder="1" applyAlignment="1">
      <alignment horizontal="left" vertical="top" wrapText="1"/>
    </xf>
    <xf numFmtId="0" fontId="17" fillId="0" borderId="16" xfId="0" applyFont="1" applyBorder="1" applyAlignment="1">
      <alignment horizontal="left" vertical="top" wrapText="1"/>
    </xf>
    <xf numFmtId="0" fontId="17" fillId="0" borderId="6" xfId="0" applyFont="1" applyBorder="1" applyAlignment="1">
      <alignment horizontal="left" vertical="top" wrapText="1"/>
    </xf>
    <xf numFmtId="0" fontId="17" fillId="0" borderId="11" xfId="0" applyFont="1" applyBorder="1" applyAlignment="1">
      <alignment horizontal="left" vertical="top"/>
    </xf>
    <xf numFmtId="0" fontId="17" fillId="0" borderId="17" xfId="0" applyFont="1" applyBorder="1" applyAlignment="1">
      <alignment horizontal="center" vertical="top"/>
    </xf>
    <xf numFmtId="0" fontId="16" fillId="0" borderId="12" xfId="0" applyFont="1" applyBorder="1" applyAlignment="1">
      <alignment horizontal="center" vertical="top" wrapText="1"/>
    </xf>
    <xf numFmtId="0" fontId="16" fillId="0" borderId="17" xfId="0" applyFont="1" applyBorder="1" applyAlignment="1">
      <alignment horizontal="center" vertical="top" wrapText="1"/>
    </xf>
    <xf numFmtId="0" fontId="15" fillId="0" borderId="0" xfId="0" applyFont="1" applyAlignment="1" applyProtection="1">
      <alignment horizontal="center" vertical="center" wrapText="1"/>
      <protection locked="0"/>
    </xf>
    <xf numFmtId="0" fontId="17" fillId="7" borderId="4" xfId="0" applyFont="1" applyFill="1" applyBorder="1" applyAlignment="1" applyProtection="1">
      <alignment horizontal="left" wrapText="1"/>
      <protection locked="0"/>
    </xf>
    <xf numFmtId="0" fontId="16" fillId="0" borderId="14" xfId="0" applyFont="1" applyBorder="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left" wrapText="1"/>
    </xf>
    <xf numFmtId="0" fontId="16" fillId="0" borderId="0" xfId="0" applyFont="1" applyAlignment="1">
      <alignment horizontal="left"/>
    </xf>
    <xf numFmtId="0" fontId="17" fillId="6" borderId="2" xfId="0" applyFont="1" applyFill="1" applyBorder="1" applyAlignment="1" applyProtection="1">
      <alignment horizontal="center"/>
      <protection locked="0"/>
    </xf>
    <xf numFmtId="0" fontId="17" fillId="6" borderId="4" xfId="0" applyFont="1" applyFill="1" applyBorder="1" applyAlignment="1" applyProtection="1">
      <alignment horizontal="center"/>
      <protection locked="0"/>
    </xf>
    <xf numFmtId="0" fontId="17" fillId="0" borderId="12" xfId="0" applyFont="1" applyBorder="1"/>
    <xf numFmtId="0" fontId="17" fillId="6" borderId="12" xfId="0" applyFont="1" applyFill="1" applyBorder="1" applyProtection="1">
      <protection locked="0"/>
    </xf>
    <xf numFmtId="0" fontId="17" fillId="0" borderId="13" xfId="0" applyFont="1" applyBorder="1" applyAlignment="1">
      <alignment horizontal="left"/>
    </xf>
    <xf numFmtId="0" fontId="17" fillId="0" borderId="1" xfId="0" applyFont="1" applyBorder="1"/>
    <xf numFmtId="0" fontId="17" fillId="6" borderId="1" xfId="0" applyFont="1" applyFill="1" applyBorder="1" applyProtection="1">
      <protection locked="0"/>
    </xf>
    <xf numFmtId="0" fontId="17" fillId="0" borderId="11" xfId="0" applyFont="1" applyBorder="1" applyAlignment="1">
      <alignment horizontal="left"/>
    </xf>
    <xf numFmtId="0" fontId="17" fillId="0" borderId="15" xfId="0" applyFont="1" applyBorder="1" applyAlignment="1">
      <alignment horizontal="left"/>
    </xf>
    <xf numFmtId="0" fontId="17" fillId="0" borderId="1" xfId="0" applyFont="1" applyBorder="1" applyAlignment="1">
      <alignment horizontal="left" wrapText="1"/>
    </xf>
    <xf numFmtId="44" fontId="17" fillId="6" borderId="1" xfId="1" applyFont="1" applyFill="1" applyBorder="1" applyAlignment="1" applyProtection="1">
      <alignment vertical="center"/>
      <protection locked="0"/>
    </xf>
    <xf numFmtId="44" fontId="17" fillId="6" borderId="3" xfId="1" applyFont="1" applyFill="1" applyBorder="1" applyAlignment="1" applyProtection="1">
      <alignment vertical="center"/>
      <protection locked="0"/>
    </xf>
    <xf numFmtId="166" fontId="17" fillId="6" borderId="3" xfId="0" applyNumberFormat="1" applyFont="1" applyFill="1" applyBorder="1" applyAlignment="1" applyProtection="1">
      <alignment vertical="center"/>
      <protection locked="0"/>
    </xf>
    <xf numFmtId="0" fontId="17" fillId="6" borderId="3" xfId="0" applyFont="1" applyFill="1" applyBorder="1" applyAlignment="1" applyProtection="1">
      <alignment vertical="center"/>
      <protection locked="0"/>
    </xf>
    <xf numFmtId="44" fontId="17" fillId="6" borderId="1" xfId="1" applyFont="1" applyFill="1" applyBorder="1" applyAlignment="1" applyProtection="1">
      <protection locked="0"/>
    </xf>
    <xf numFmtId="44" fontId="17" fillId="6" borderId="3" xfId="1" applyFont="1" applyFill="1" applyBorder="1" applyAlignment="1" applyProtection="1">
      <protection locked="0"/>
    </xf>
    <xf numFmtId="0" fontId="17" fillId="6" borderId="8" xfId="0" applyFont="1" applyFill="1" applyBorder="1" applyAlignment="1" applyProtection="1">
      <alignment vertical="center"/>
      <protection locked="0"/>
    </xf>
    <xf numFmtId="44" fontId="17" fillId="0" borderId="0" xfId="1" applyFont="1" applyFill="1" applyBorder="1" applyAlignment="1" applyProtection="1">
      <alignment horizontal="center"/>
    </xf>
    <xf numFmtId="44" fontId="17" fillId="0" borderId="0" xfId="1" applyFont="1" applyFill="1" applyBorder="1" applyAlignment="1" applyProtection="1"/>
    <xf numFmtId="0" fontId="17" fillId="0" borderId="0" xfId="0" applyFont="1" applyAlignment="1">
      <alignment horizontal="left"/>
    </xf>
    <xf numFmtId="0" fontId="17" fillId="0" borderId="1" xfId="0" applyFont="1" applyBorder="1" applyProtection="1">
      <protection locked="0"/>
    </xf>
    <xf numFmtId="0" fontId="16" fillId="0" borderId="0" xfId="0" applyFont="1" applyAlignment="1" applyProtection="1">
      <alignment horizontal="left"/>
      <protection locked="0"/>
    </xf>
    <xf numFmtId="0" fontId="16" fillId="0" borderId="2" xfId="0" applyFont="1" applyBorder="1" applyAlignment="1">
      <alignment horizontal="left"/>
    </xf>
    <xf numFmtId="0" fontId="16" fillId="0" borderId="4" xfId="0" applyFont="1" applyBorder="1" applyAlignment="1">
      <alignment horizontal="left"/>
    </xf>
    <xf numFmtId="0" fontId="16" fillId="0" borderId="3" xfId="0" applyFont="1" applyBorder="1" applyAlignment="1">
      <alignment horizontal="left"/>
    </xf>
    <xf numFmtId="0" fontId="16" fillId="0" borderId="2" xfId="0" applyFont="1" applyBorder="1" applyAlignment="1">
      <alignment horizontal="center"/>
    </xf>
    <xf numFmtId="0" fontId="16" fillId="0" borderId="1" xfId="0" applyFont="1" applyBorder="1" applyAlignment="1">
      <alignment horizontal="center"/>
    </xf>
    <xf numFmtId="0" fontId="17" fillId="0" borderId="0" xfId="0" applyFont="1" applyAlignment="1" applyProtection="1">
      <alignment horizontal="left"/>
      <protection locked="0"/>
    </xf>
    <xf numFmtId="0" fontId="17" fillId="0" borderId="4" xfId="0" applyFont="1" applyBorder="1"/>
    <xf numFmtId="165" fontId="22" fillId="0" borderId="1" xfId="1" applyNumberFormat="1" applyFont="1" applyFill="1" applyBorder="1" applyProtection="1"/>
    <xf numFmtId="169" fontId="22" fillId="0" borderId="1" xfId="1" applyNumberFormat="1" applyFont="1" applyFill="1" applyBorder="1" applyProtection="1"/>
    <xf numFmtId="169" fontId="22" fillId="0" borderId="0" xfId="0" applyNumberFormat="1" applyFont="1"/>
    <xf numFmtId="2" fontId="17" fillId="0" borderId="0" xfId="0" applyNumberFormat="1" applyFont="1" applyProtection="1">
      <protection hidden="1"/>
    </xf>
    <xf numFmtId="0" fontId="16" fillId="6" borderId="8" xfId="0" applyFont="1" applyFill="1" applyBorder="1" applyProtection="1">
      <protection locked="0"/>
    </xf>
    <xf numFmtId="0" fontId="16" fillId="6" borderId="1" xfId="0" applyFont="1" applyFill="1" applyBorder="1" applyProtection="1">
      <protection locked="0"/>
    </xf>
    <xf numFmtId="165" fontId="17" fillId="0" borderId="0" xfId="1" applyNumberFormat="1" applyFont="1" applyProtection="1"/>
    <xf numFmtId="0" fontId="17" fillId="0" borderId="2" xfId="0" applyFont="1" applyBorder="1"/>
    <xf numFmtId="165" fontId="17" fillId="6" borderId="1" xfId="1" applyNumberFormat="1" applyFont="1" applyFill="1" applyBorder="1" applyProtection="1">
      <protection locked="0"/>
    </xf>
    <xf numFmtId="0" fontId="22" fillId="0" borderId="2" xfId="0" applyFont="1" applyBorder="1"/>
    <xf numFmtId="165" fontId="17" fillId="0" borderId="0" xfId="1" applyNumberFormat="1" applyFont="1" applyFill="1" applyProtection="1"/>
    <xf numFmtId="9" fontId="17" fillId="6" borderId="1" xfId="4" applyFont="1" applyFill="1" applyBorder="1" applyProtection="1">
      <protection locked="0"/>
    </xf>
    <xf numFmtId="165" fontId="17" fillId="0" borderId="1" xfId="1" applyNumberFormat="1" applyFont="1" applyFill="1" applyBorder="1" applyProtection="1"/>
    <xf numFmtId="9" fontId="17" fillId="0" borderId="4" xfId="4" applyFont="1" applyFill="1" applyBorder="1" applyProtection="1"/>
    <xf numFmtId="9" fontId="17" fillId="0" borderId="0" xfId="4" applyFont="1" applyFill="1" applyProtection="1"/>
    <xf numFmtId="0" fontId="22" fillId="0" borderId="2" xfId="0" applyFont="1" applyBorder="1" applyAlignment="1">
      <alignment horizontal="left"/>
    </xf>
    <xf numFmtId="0" fontId="22" fillId="0" borderId="4" xfId="0" applyFont="1" applyBorder="1" applyAlignment="1">
      <alignment horizontal="left"/>
    </xf>
    <xf numFmtId="165" fontId="17" fillId="7" borderId="1" xfId="1" applyNumberFormat="1" applyFont="1" applyFill="1" applyBorder="1" applyProtection="1"/>
    <xf numFmtId="0" fontId="22" fillId="0" borderId="0" xfId="0" applyFont="1"/>
    <xf numFmtId="169" fontId="16" fillId="0" borderId="0" xfId="0" applyNumberFormat="1" applyFont="1"/>
    <xf numFmtId="42" fontId="17" fillId="0" borderId="0" xfId="0" applyNumberFormat="1" applyFont="1"/>
    <xf numFmtId="44" fontId="17" fillId="0" borderId="0" xfId="1" quotePrefix="1" applyFont="1" applyFill="1" applyProtection="1"/>
    <xf numFmtId="44" fontId="17" fillId="0" borderId="0" xfId="1" applyFont="1" applyFill="1" applyProtection="1"/>
    <xf numFmtId="44" fontId="17" fillId="0" borderId="0" xfId="1" applyFont="1" applyFill="1" applyBorder="1" applyProtection="1"/>
    <xf numFmtId="44" fontId="17" fillId="0" borderId="10" xfId="1" applyFont="1" applyFill="1" applyBorder="1" applyProtection="1"/>
    <xf numFmtId="0" fontId="22" fillId="0" borderId="0" xfId="0" applyFont="1" applyAlignment="1">
      <alignment horizontal="left"/>
    </xf>
    <xf numFmtId="0" fontId="17" fillId="0" borderId="0" xfId="3" applyFont="1" applyAlignment="1">
      <alignment wrapText="1" readingOrder="1"/>
    </xf>
    <xf numFmtId="0" fontId="17" fillId="4" borderId="2" xfId="0" applyFont="1" applyFill="1" applyBorder="1"/>
    <xf numFmtId="0" fontId="17" fillId="4" borderId="3" xfId="0" applyFont="1" applyFill="1" applyBorder="1"/>
    <xf numFmtId="165" fontId="17" fillId="4" borderId="1" xfId="1" applyNumberFormat="1" applyFont="1" applyFill="1" applyBorder="1" applyProtection="1"/>
    <xf numFmtId="0" fontId="16" fillId="0" borderId="2" xfId="0" applyFont="1" applyBorder="1"/>
    <xf numFmtId="0" fontId="16" fillId="0" borderId="4" xfId="0" applyFont="1" applyBorder="1"/>
    <xf numFmtId="6" fontId="16" fillId="0" borderId="1" xfId="0" applyNumberFormat="1" applyFont="1" applyBorder="1"/>
    <xf numFmtId="0" fontId="16" fillId="7" borderId="0" xfId="0" applyFont="1" applyFill="1" applyAlignment="1">
      <alignment horizontal="center"/>
    </xf>
    <xf numFmtId="165" fontId="17" fillId="4" borderId="2" xfId="1" applyNumberFormat="1" applyFont="1" applyFill="1" applyBorder="1" applyProtection="1"/>
    <xf numFmtId="165" fontId="17" fillId="7" borderId="0" xfId="1" applyNumberFormat="1" applyFont="1" applyFill="1" applyBorder="1" applyProtection="1"/>
    <xf numFmtId="0" fontId="16" fillId="0" borderId="1" xfId="0" applyFont="1" applyBorder="1"/>
    <xf numFmtId="6" fontId="16" fillId="7" borderId="0" xfId="0" applyNumberFormat="1" applyFont="1" applyFill="1"/>
    <xf numFmtId="6" fontId="16" fillId="0" borderId="0" xfId="0" applyNumberFormat="1" applyFont="1"/>
    <xf numFmtId="0" fontId="16" fillId="7" borderId="0" xfId="0" applyFont="1" applyFill="1"/>
    <xf numFmtId="0" fontId="17" fillId="7" borderId="0" xfId="0" applyFont="1" applyFill="1"/>
    <xf numFmtId="0" fontId="16" fillId="6" borderId="2" xfId="0" applyFont="1" applyFill="1" applyBorder="1" applyAlignment="1" applyProtection="1">
      <alignment horizontal="left"/>
      <protection locked="0"/>
    </xf>
    <xf numFmtId="0" fontId="16" fillId="6" borderId="4" xfId="0" applyFont="1" applyFill="1" applyBorder="1" applyAlignment="1" applyProtection="1">
      <alignment horizontal="left"/>
      <protection locked="0"/>
    </xf>
    <xf numFmtId="0" fontId="16" fillId="6" borderId="3" xfId="0" applyFont="1" applyFill="1" applyBorder="1" applyAlignment="1" applyProtection="1">
      <alignment horizontal="left"/>
      <protection locked="0"/>
    </xf>
    <xf numFmtId="10" fontId="17" fillId="2" borderId="1" xfId="4" applyNumberFormat="1" applyFont="1" applyFill="1" applyBorder="1" applyAlignment="1" applyProtection="1">
      <alignment horizontal="center"/>
      <protection locked="0"/>
    </xf>
    <xf numFmtId="0" fontId="21" fillId="4" borderId="2" xfId="0" applyFont="1" applyFill="1" applyBorder="1"/>
    <xf numFmtId="0" fontId="21" fillId="4" borderId="3" xfId="0" applyFont="1" applyFill="1" applyBorder="1"/>
    <xf numFmtId="165" fontId="21" fillId="4" borderId="1" xfId="1" applyNumberFormat="1" applyFont="1" applyFill="1" applyBorder="1" applyProtection="1"/>
    <xf numFmtId="0" fontId="21" fillId="0" borderId="0" xfId="0" applyFont="1" applyProtection="1">
      <protection locked="0"/>
    </xf>
    <xf numFmtId="0" fontId="17" fillId="0" borderId="3" xfId="0" applyFont="1" applyBorder="1"/>
    <xf numFmtId="165" fontId="17" fillId="0" borderId="1" xfId="1" applyNumberFormat="1" applyFont="1" applyBorder="1" applyProtection="1"/>
    <xf numFmtId="0" fontId="22" fillId="0" borderId="3" xfId="0" applyFont="1" applyBorder="1"/>
    <xf numFmtId="165" fontId="22" fillId="0" borderId="1" xfId="1" applyNumberFormat="1" applyFont="1" applyBorder="1" applyProtection="1"/>
    <xf numFmtId="0" fontId="22" fillId="0" borderId="0" xfId="0" applyFont="1" applyProtection="1">
      <protection locked="0"/>
    </xf>
    <xf numFmtId="6" fontId="17" fillId="4" borderId="1" xfId="0" applyNumberFormat="1" applyFont="1" applyFill="1" applyBorder="1"/>
    <xf numFmtId="165" fontId="21" fillId="4" borderId="2" xfId="1" applyNumberFormat="1" applyFont="1" applyFill="1" applyBorder="1" applyProtection="1"/>
    <xf numFmtId="165" fontId="21" fillId="7" borderId="0" xfId="1" applyNumberFormat="1" applyFont="1" applyFill="1" applyBorder="1" applyProtection="1"/>
    <xf numFmtId="165" fontId="17" fillId="0" borderId="2" xfId="1" applyNumberFormat="1" applyFont="1" applyBorder="1" applyProtection="1"/>
    <xf numFmtId="165" fontId="22" fillId="0" borderId="2" xfId="1" applyNumberFormat="1" applyFont="1" applyBorder="1" applyProtection="1"/>
    <xf numFmtId="165" fontId="22" fillId="7" borderId="0" xfId="1" applyNumberFormat="1" applyFont="1" applyFill="1" applyBorder="1" applyProtection="1"/>
    <xf numFmtId="165" fontId="17" fillId="0" borderId="0" xfId="1" applyNumberFormat="1" applyFont="1" applyBorder="1" applyProtection="1"/>
    <xf numFmtId="165" fontId="17" fillId="0" borderId="8" xfId="1" applyNumberFormat="1" applyFont="1" applyBorder="1" applyProtection="1"/>
    <xf numFmtId="6" fontId="17" fillId="4" borderId="2" xfId="0" applyNumberFormat="1" applyFont="1" applyFill="1" applyBorder="1"/>
    <xf numFmtId="6" fontId="17" fillId="7" borderId="0" xfId="0" applyNumberFormat="1" applyFont="1" applyFill="1"/>
    <xf numFmtId="0" fontId="21" fillId="7" borderId="0" xfId="0" applyFont="1" applyFill="1"/>
    <xf numFmtId="0" fontId="22" fillId="7" borderId="0" xfId="0" applyFont="1" applyFill="1"/>
    <xf numFmtId="0" fontId="17" fillId="0" borderId="1" xfId="0" applyFont="1" applyBorder="1" applyAlignment="1">
      <alignment horizontal="center"/>
    </xf>
    <xf numFmtId="0" fontId="17" fillId="0" borderId="14" xfId="0" applyFont="1" applyBorder="1"/>
    <xf numFmtId="0" fontId="17" fillId="0" borderId="5" xfId="0" applyFont="1" applyBorder="1"/>
    <xf numFmtId="14" fontId="17" fillId="6" borderId="12" xfId="0" applyNumberFormat="1" applyFont="1" applyFill="1" applyBorder="1" applyAlignment="1" applyProtection="1">
      <alignment horizontal="left"/>
      <protection locked="0"/>
    </xf>
    <xf numFmtId="0" fontId="17" fillId="0" borderId="0" xfId="0" applyFont="1" applyAlignment="1">
      <alignment horizontal="left" wrapText="1"/>
    </xf>
    <xf numFmtId="0" fontId="17" fillId="2" borderId="1" xfId="0" applyFont="1" applyFill="1" applyBorder="1" applyProtection="1">
      <protection locked="0"/>
    </xf>
    <xf numFmtId="165" fontId="17" fillId="2" borderId="2" xfId="1" applyNumberFormat="1" applyFont="1" applyFill="1" applyBorder="1" applyProtection="1">
      <protection locked="0"/>
    </xf>
    <xf numFmtId="165" fontId="17" fillId="2" borderId="1" xfId="1" applyNumberFormat="1" applyFont="1" applyFill="1" applyBorder="1" applyProtection="1">
      <protection locked="0"/>
    </xf>
    <xf numFmtId="0" fontId="22" fillId="0" borderId="4" xfId="0" applyFont="1" applyBorder="1"/>
    <xf numFmtId="165" fontId="17" fillId="0" borderId="4" xfId="0" applyNumberFormat="1" applyFont="1" applyBorder="1"/>
    <xf numFmtId="165" fontId="17" fillId="2" borderId="11" xfId="1" applyNumberFormat="1" applyFont="1" applyFill="1" applyBorder="1" applyProtection="1">
      <protection locked="0"/>
    </xf>
    <xf numFmtId="165" fontId="17" fillId="0" borderId="3" xfId="1" applyNumberFormat="1" applyFont="1" applyBorder="1" applyProtection="1"/>
    <xf numFmtId="165" fontId="17" fillId="2" borderId="1" xfId="1" applyNumberFormat="1" applyFont="1" applyFill="1" applyBorder="1" applyAlignment="1" applyProtection="1">
      <protection locked="0"/>
    </xf>
    <xf numFmtId="0" fontId="17" fillId="0" borderId="6" xfId="0" applyFont="1" applyBorder="1"/>
    <xf numFmtId="165" fontId="22" fillId="0" borderId="3" xfId="1" applyNumberFormat="1" applyFont="1" applyBorder="1" applyProtection="1">
      <protection locked="0"/>
    </xf>
    <xf numFmtId="164" fontId="17" fillId="2" borderId="1" xfId="4" applyNumberFormat="1" applyFont="1" applyFill="1" applyBorder="1" applyProtection="1">
      <protection locked="0"/>
    </xf>
    <xf numFmtId="165" fontId="17" fillId="0" borderId="4" xfId="1" applyNumberFormat="1" applyFont="1" applyBorder="1" applyProtection="1"/>
    <xf numFmtId="165" fontId="17" fillId="0" borderId="0" xfId="0" applyNumberFormat="1" applyFont="1"/>
    <xf numFmtId="164" fontId="17" fillId="0" borderId="4" xfId="4" applyNumberFormat="1" applyFont="1" applyBorder="1" applyProtection="1"/>
    <xf numFmtId="10" fontId="17" fillId="2" borderId="1" xfId="4" applyNumberFormat="1" applyFont="1" applyFill="1" applyBorder="1" applyProtection="1">
      <protection locked="0"/>
    </xf>
    <xf numFmtId="165" fontId="17" fillId="5" borderId="1" xfId="1" applyNumberFormat="1" applyFont="1" applyFill="1" applyBorder="1" applyProtection="1">
      <protection locked="0"/>
    </xf>
    <xf numFmtId="0" fontId="17" fillId="0" borderId="0" xfId="0" quotePrefix="1" applyFont="1" applyProtection="1">
      <protection locked="0"/>
    </xf>
    <xf numFmtId="165" fontId="16" fillId="0" borderId="0" xfId="1" applyNumberFormat="1" applyFont="1" applyProtection="1"/>
    <xf numFmtId="165" fontId="17" fillId="0" borderId="1" xfId="1" applyNumberFormat="1" applyFont="1" applyBorder="1" applyAlignment="1" applyProtection="1">
      <alignment horizontal="center"/>
    </xf>
    <xf numFmtId="8" fontId="17" fillId="0" borderId="1" xfId="0" applyNumberFormat="1" applyFont="1" applyBorder="1"/>
    <xf numFmtId="8" fontId="22" fillId="0" borderId="1" xfId="0" applyNumberFormat="1" applyFont="1" applyBorder="1"/>
    <xf numFmtId="9" fontId="17" fillId="2" borderId="1" xfId="4" applyFont="1" applyFill="1" applyBorder="1" applyProtection="1">
      <protection locked="0"/>
    </xf>
    <xf numFmtId="44" fontId="22" fillId="0" borderId="1" xfId="0" applyNumberFormat="1" applyFont="1" applyBorder="1"/>
    <xf numFmtId="0" fontId="17" fillId="0" borderId="0" xfId="0" quotePrefix="1" applyFont="1"/>
    <xf numFmtId="0" fontId="17" fillId="0" borderId="12" xfId="0" applyFont="1" applyBorder="1" applyAlignment="1">
      <alignment horizontal="center" vertical="top" wrapText="1"/>
    </xf>
    <xf numFmtId="0" fontId="17" fillId="0" borderId="0" xfId="0" applyFont="1" applyAlignment="1" applyProtection="1">
      <alignment horizontal="left" vertical="top" wrapText="1"/>
      <protection locked="0"/>
    </xf>
    <xf numFmtId="0" fontId="0" fillId="0" borderId="0" xfId="0" applyAlignment="1">
      <alignment horizontal="left" vertical="top"/>
    </xf>
    <xf numFmtId="0" fontId="1" fillId="0" borderId="0" xfId="0" applyFont="1"/>
    <xf numFmtId="0" fontId="1" fillId="0" borderId="5" xfId="0" applyFont="1" applyBorder="1"/>
    <xf numFmtId="0" fontId="16" fillId="0" borderId="6" xfId="0" applyFont="1" applyBorder="1" applyAlignment="1">
      <alignment horizontal="right"/>
    </xf>
    <xf numFmtId="0" fontId="0" fillId="0" borderId="6" xfId="0" applyBorder="1" applyAlignment="1">
      <alignment horizontal="right"/>
    </xf>
    <xf numFmtId="0" fontId="16" fillId="0" borderId="1" xfId="0" applyFont="1" applyBorder="1" applyAlignment="1">
      <alignment horizontal="left"/>
    </xf>
    <xf numFmtId="0" fontId="17" fillId="0" borderId="4" xfId="0" applyFont="1" applyBorder="1" applyAlignment="1">
      <alignment horizontal="center"/>
    </xf>
    <xf numFmtId="0" fontId="13" fillId="6" borderId="1" xfId="0" applyFont="1" applyFill="1" applyBorder="1" applyAlignment="1" applyProtection="1">
      <alignment horizontal="left"/>
      <protection locked="0"/>
    </xf>
    <xf numFmtId="0" fontId="17" fillId="6" borderId="8" xfId="0" applyFont="1" applyFill="1" applyBorder="1" applyAlignment="1" applyProtection="1">
      <alignment horizontal="center" vertical="top"/>
      <protection locked="0"/>
    </xf>
    <xf numFmtId="0" fontId="17" fillId="6" borderId="1" xfId="0" applyFont="1" applyFill="1" applyBorder="1" applyAlignment="1" applyProtection="1">
      <alignment horizontal="center" vertical="top"/>
      <protection locked="0"/>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4" xfId="0" applyFont="1" applyBorder="1" applyAlignment="1">
      <alignment horizontal="center" wrapText="1"/>
    </xf>
    <xf numFmtId="0" fontId="17" fillId="6" borderId="1" xfId="0" applyFont="1" applyFill="1" applyBorder="1"/>
    <xf numFmtId="165" fontId="17" fillId="6" borderId="3" xfId="1" applyNumberFormat="1" applyFont="1" applyFill="1" applyBorder="1" applyProtection="1">
      <protection locked="0"/>
    </xf>
    <xf numFmtId="0" fontId="17" fillId="0" borderId="15" xfId="0" applyFont="1" applyBorder="1"/>
    <xf numFmtId="165" fontId="22" fillId="0" borderId="3" xfId="1" applyNumberFormat="1" applyFont="1" applyFill="1" applyBorder="1" applyProtection="1"/>
    <xf numFmtId="0" fontId="17" fillId="0" borderId="12" xfId="0" applyFont="1" applyBorder="1" applyAlignment="1">
      <alignment horizontal="center"/>
    </xf>
    <xf numFmtId="0" fontId="17" fillId="2" borderId="8" xfId="0" applyFont="1" applyFill="1" applyBorder="1" applyProtection="1">
      <protection locked="0"/>
    </xf>
    <xf numFmtId="0" fontId="17" fillId="0" borderId="3" xfId="0" applyFont="1" applyBorder="1" applyAlignment="1">
      <alignment horizontal="center"/>
    </xf>
    <xf numFmtId="0" fontId="17" fillId="0" borderId="11" xfId="0" applyFont="1" applyBorder="1" applyAlignment="1">
      <alignment horizontal="center"/>
    </xf>
    <xf numFmtId="165" fontId="17" fillId="2" borderId="16" xfId="1" applyNumberFormat="1" applyFont="1" applyFill="1" applyBorder="1" applyProtection="1">
      <protection locked="0"/>
    </xf>
    <xf numFmtId="0" fontId="16" fillId="0" borderId="0" xfId="0" applyFont="1" applyAlignment="1" applyProtection="1">
      <alignment horizontal="left" wrapText="1"/>
      <protection locked="0"/>
    </xf>
    <xf numFmtId="166" fontId="17" fillId="3" borderId="2" xfId="0" applyNumberFormat="1" applyFont="1" applyFill="1" applyBorder="1" applyAlignment="1" applyProtection="1">
      <alignment horizontal="left" vertical="center"/>
      <protection locked="0"/>
    </xf>
    <xf numFmtId="0" fontId="17" fillId="0" borderId="11" xfId="0" applyFont="1" applyBorder="1" applyAlignment="1">
      <alignment horizontal="center" vertical="center"/>
    </xf>
    <xf numFmtId="0" fontId="0" fillId="0" borderId="0" xfId="0" applyAlignment="1">
      <alignment horizontal="left" vertical="top" wrapText="1"/>
    </xf>
    <xf numFmtId="0" fontId="17" fillId="6" borderId="1" xfId="0" applyFont="1" applyFill="1" applyBorder="1" applyAlignment="1" applyProtection="1">
      <alignment horizontal="center"/>
      <protection locked="0"/>
    </xf>
    <xf numFmtId="166" fontId="17" fillId="6" borderId="11" xfId="0" applyNumberFormat="1" applyFont="1" applyFill="1" applyBorder="1" applyAlignment="1" applyProtection="1">
      <alignment horizontal="left" vertical="center"/>
      <protection locked="0"/>
    </xf>
    <xf numFmtId="0" fontId="7" fillId="0" borderId="6" xfId="0" applyFont="1" applyBorder="1"/>
    <xf numFmtId="0" fontId="7" fillId="0" borderId="0" xfId="0" applyFont="1" applyAlignment="1" applyProtection="1">
      <alignment horizontal="center"/>
      <protection locked="0"/>
    </xf>
    <xf numFmtId="0" fontId="7" fillId="6" borderId="12" xfId="0" applyFont="1" applyFill="1" applyBorder="1" applyAlignment="1" applyProtection="1">
      <alignment horizontal="center"/>
      <protection locked="0"/>
    </xf>
    <xf numFmtId="0" fontId="13" fillId="0" borderId="0" xfId="0" applyFont="1" applyAlignment="1" applyProtection="1">
      <alignment horizontal="left"/>
      <protection locked="0"/>
    </xf>
    <xf numFmtId="0" fontId="7" fillId="6" borderId="17" xfId="0" applyFont="1" applyFill="1" applyBorder="1" applyProtection="1">
      <protection locked="0"/>
    </xf>
    <xf numFmtId="0" fontId="7" fillId="0" borderId="0" xfId="0" applyFont="1" applyAlignment="1">
      <alignment horizontal="right"/>
    </xf>
    <xf numFmtId="0" fontId="7" fillId="0" borderId="1" xfId="0" applyFont="1" applyBorder="1" applyAlignment="1">
      <alignment horizontal="right"/>
    </xf>
    <xf numFmtId="0" fontId="7" fillId="0" borderId="14" xfId="0" applyFont="1" applyBorder="1" applyAlignment="1">
      <alignment horizontal="left" wrapText="1"/>
    </xf>
    <xf numFmtId="0" fontId="7" fillId="0" borderId="5" xfId="0" applyFont="1" applyBorder="1" applyAlignment="1">
      <alignment horizontal="left" wrapText="1"/>
    </xf>
    <xf numFmtId="9" fontId="13" fillId="0" borderId="0" xfId="0" applyNumberFormat="1" applyFont="1"/>
    <xf numFmtId="0" fontId="7" fillId="0" borderId="14" xfId="0" applyFont="1" applyBorder="1" applyAlignment="1" applyProtection="1">
      <alignment wrapText="1"/>
      <protection locked="0"/>
    </xf>
    <xf numFmtId="9" fontId="7" fillId="6" borderId="1" xfId="4" applyFont="1" applyFill="1" applyBorder="1" applyAlignment="1" applyProtection="1">
      <alignment wrapText="1"/>
      <protection locked="0"/>
    </xf>
    <xf numFmtId="0" fontId="7" fillId="0" borderId="0" xfId="0" applyFont="1" applyAlignment="1">
      <alignment horizontal="left" indent="1"/>
    </xf>
    <xf numFmtId="0" fontId="17" fillId="0" borderId="0" xfId="0" applyFont="1" applyAlignment="1">
      <alignment vertical="center" wrapText="1"/>
    </xf>
    <xf numFmtId="0" fontId="17" fillId="0" borderId="0" xfId="0" applyFont="1" applyAlignment="1">
      <alignment horizontal="left" vertical="center" wrapText="1"/>
    </xf>
    <xf numFmtId="0" fontId="20" fillId="0" borderId="0" xfId="0" applyFont="1" applyAlignment="1">
      <alignment wrapText="1"/>
    </xf>
    <xf numFmtId="0" fontId="17" fillId="0" borderId="5" xfId="0" applyFont="1" applyBorder="1" applyAlignment="1">
      <alignment horizontal="center" vertical="center" wrapText="1"/>
    </xf>
    <xf numFmtId="0" fontId="16" fillId="0" borderId="0" xfId="0" applyFont="1" applyAlignment="1" applyProtection="1">
      <alignment wrapText="1"/>
      <protection locked="0"/>
    </xf>
    <xf numFmtId="166" fontId="17" fillId="6" borderId="1" xfId="0" applyNumberFormat="1" applyFont="1" applyFill="1" applyBorder="1" applyAlignment="1" applyProtection="1">
      <alignment horizontal="left" vertical="center"/>
      <protection locked="0"/>
    </xf>
    <xf numFmtId="0" fontId="5" fillId="0" borderId="0" xfId="2" applyAlignment="1" applyProtection="1">
      <alignment horizontal="left" wrapText="1"/>
      <protection locked="0"/>
    </xf>
    <xf numFmtId="0" fontId="17" fillId="6" borderId="15" xfId="0" applyFont="1" applyFill="1" applyBorder="1" applyAlignment="1" applyProtection="1">
      <alignment horizontal="center" vertical="center"/>
      <protection locked="0"/>
    </xf>
    <xf numFmtId="0" fontId="17" fillId="0" borderId="5" xfId="0" applyFont="1" applyBorder="1" applyAlignment="1">
      <alignment horizontal="left" vertical="center"/>
    </xf>
    <xf numFmtId="0" fontId="17" fillId="0" borderId="4" xfId="0" applyFont="1" applyBorder="1" applyAlignment="1" applyProtection="1">
      <alignment vertical="center"/>
      <protection locked="0"/>
    </xf>
    <xf numFmtId="0" fontId="17" fillId="0" borderId="3" xfId="0" applyFont="1" applyBorder="1" applyAlignment="1" applyProtection="1">
      <alignment vertical="center"/>
      <protection locked="0"/>
    </xf>
    <xf numFmtId="0" fontId="17" fillId="6" borderId="3" xfId="0" applyFont="1" applyFill="1" applyBorder="1" applyAlignment="1" applyProtection="1">
      <alignment horizontal="left"/>
      <protection locked="0"/>
    </xf>
    <xf numFmtId="166" fontId="17" fillId="6" borderId="1" xfId="0" applyNumberFormat="1" applyFont="1" applyFill="1" applyBorder="1" applyAlignment="1" applyProtection="1">
      <alignment vertical="center"/>
      <protection locked="0"/>
    </xf>
    <xf numFmtId="0" fontId="17" fillId="6" borderId="2" xfId="0" applyFont="1" applyFill="1" applyBorder="1" applyAlignment="1" applyProtection="1">
      <alignment horizontal="left" vertical="center" wrapText="1"/>
      <protection locked="0"/>
    </xf>
    <xf numFmtId="0" fontId="17" fillId="6" borderId="1" xfId="0" applyFont="1" applyFill="1" applyBorder="1" applyAlignment="1" applyProtection="1">
      <alignment horizontal="left" vertical="center" wrapText="1"/>
      <protection locked="0"/>
    </xf>
    <xf numFmtId="0" fontId="17" fillId="0" borderId="15" xfId="0" applyFont="1" applyBorder="1" applyAlignment="1">
      <alignment horizontal="left" vertical="center" wrapText="1"/>
    </xf>
    <xf numFmtId="0" fontId="16" fillId="0" borderId="4" xfId="0" applyFont="1" applyBorder="1" applyAlignment="1">
      <alignment vertical="top" wrapText="1"/>
    </xf>
    <xf numFmtId="0" fontId="17" fillId="6" borderId="1" xfId="0" applyFont="1" applyFill="1" applyBorder="1" applyAlignment="1">
      <alignment horizontal="left" vertical="center"/>
    </xf>
    <xf numFmtId="0" fontId="17" fillId="0" borderId="6" xfId="0" applyFont="1" applyBorder="1" applyAlignment="1">
      <alignment horizontal="left" vertical="center"/>
    </xf>
    <xf numFmtId="0" fontId="17" fillId="6" borderId="8" xfId="0" applyFont="1" applyFill="1" applyBorder="1" applyAlignment="1">
      <alignment horizontal="left" vertical="center" wrapText="1"/>
    </xf>
    <xf numFmtId="0" fontId="17" fillId="0" borderId="4" xfId="0" applyFont="1" applyBorder="1" applyAlignment="1" applyProtection="1">
      <alignment horizontal="center" vertical="center" wrapText="1"/>
      <protection locked="0"/>
    </xf>
    <xf numFmtId="0" fontId="17" fillId="6" borderId="1" xfId="0" applyFont="1" applyFill="1" applyBorder="1" applyAlignment="1" applyProtection="1">
      <alignment horizontal="center" vertical="center" wrapText="1"/>
      <protection locked="0"/>
    </xf>
    <xf numFmtId="0" fontId="17" fillId="0" borderId="4" xfId="0" applyFont="1" applyBorder="1" applyAlignment="1">
      <alignment horizontal="left" vertical="center" wrapText="1"/>
    </xf>
    <xf numFmtId="0" fontId="32" fillId="0" borderId="0" xfId="0" applyFont="1" applyAlignment="1">
      <alignment horizontal="left" vertical="center" wrapText="1" indent="1"/>
    </xf>
    <xf numFmtId="0" fontId="17" fillId="0" borderId="16" xfId="0" applyFont="1" applyBorder="1" applyAlignment="1">
      <alignment horizontal="left" vertical="center"/>
    </xf>
    <xf numFmtId="0" fontId="17" fillId="0" borderId="12" xfId="0" applyFont="1" applyBorder="1" applyAlignment="1" applyProtection="1">
      <alignment vertical="center"/>
      <protection locked="0"/>
    </xf>
    <xf numFmtId="0" fontId="17" fillId="0" borderId="0" xfId="0" applyFont="1" applyAlignment="1" applyProtection="1">
      <alignment horizontal="center" vertical="top"/>
      <protection locked="0"/>
    </xf>
    <xf numFmtId="0" fontId="17" fillId="6" borderId="1" xfId="0" applyFont="1" applyFill="1" applyBorder="1" applyAlignment="1" applyProtection="1">
      <alignment vertical="center" wrapText="1"/>
      <protection locked="0"/>
    </xf>
    <xf numFmtId="0" fontId="17" fillId="6" borderId="8" xfId="0" applyFont="1" applyFill="1" applyBorder="1" applyAlignment="1" applyProtection="1">
      <alignment vertical="center" wrapText="1"/>
      <protection locked="0"/>
    </xf>
    <xf numFmtId="0" fontId="0" fillId="0" borderId="5" xfId="0" applyBorder="1"/>
    <xf numFmtId="0" fontId="7" fillId="0" borderId="22" xfId="0" applyFont="1" applyBorder="1" applyAlignment="1">
      <alignment horizontal="right"/>
    </xf>
    <xf numFmtId="0" fontId="7" fillId="0" borderId="23" xfId="0" applyFont="1" applyBorder="1" applyProtection="1">
      <protection locked="0"/>
    </xf>
    <xf numFmtId="0" fontId="7" fillId="0" borderId="14" xfId="0" applyFont="1" applyBorder="1"/>
    <xf numFmtId="0" fontId="7" fillId="0" borderId="24" xfId="0" applyFont="1" applyBorder="1" applyProtection="1">
      <protection locked="0"/>
    </xf>
    <xf numFmtId="0" fontId="7" fillId="0" borderId="25" xfId="0" applyFont="1" applyBorder="1" applyProtection="1">
      <protection locked="0"/>
    </xf>
    <xf numFmtId="0" fontId="17" fillId="6" borderId="23" xfId="0" applyFont="1" applyFill="1" applyBorder="1" applyAlignment="1" applyProtection="1">
      <alignment horizontal="center" vertical="center"/>
      <protection locked="0"/>
    </xf>
    <xf numFmtId="0" fontId="17" fillId="6" borderId="31" xfId="0" applyFont="1" applyFill="1" applyBorder="1" applyAlignment="1" applyProtection="1">
      <alignment vertical="center"/>
      <protection locked="0"/>
    </xf>
    <xf numFmtId="0" fontId="17" fillId="6" borderId="32" xfId="0" applyFont="1" applyFill="1" applyBorder="1" applyAlignment="1" applyProtection="1">
      <alignment horizontal="center" vertical="center"/>
      <protection locked="0"/>
    </xf>
    <xf numFmtId="0" fontId="17" fillId="6" borderId="12" xfId="0" applyFont="1" applyFill="1" applyBorder="1" applyAlignment="1" applyProtection="1">
      <alignment horizontal="center" vertical="center"/>
      <protection locked="0"/>
    </xf>
    <xf numFmtId="0" fontId="17" fillId="0" borderId="14" xfId="0" applyFont="1" applyBorder="1" applyAlignment="1">
      <alignment horizontal="center" vertical="center"/>
    </xf>
    <xf numFmtId="0" fontId="16" fillId="0" borderId="14" xfId="0" applyFont="1" applyBorder="1" applyAlignment="1">
      <alignment horizontal="center" vertical="top" wrapText="1"/>
    </xf>
    <xf numFmtId="0" fontId="17" fillId="0" borderId="7" xfId="0" applyFont="1" applyBorder="1" applyAlignment="1">
      <alignment horizontal="center" vertical="top" wrapText="1"/>
    </xf>
    <xf numFmtId="0" fontId="17" fillId="0" borderId="31" xfId="0" applyFont="1" applyBorder="1" applyAlignment="1">
      <alignment horizontal="center"/>
    </xf>
    <xf numFmtId="0" fontId="17" fillId="6" borderId="23" xfId="0" applyFont="1" applyFill="1" applyBorder="1" applyAlignment="1" applyProtection="1">
      <alignment horizontal="center" vertical="top"/>
      <protection locked="0"/>
    </xf>
    <xf numFmtId="168" fontId="17" fillId="6" borderId="23" xfId="4" applyNumberFormat="1" applyFont="1" applyFill="1" applyBorder="1" applyAlignment="1" applyProtection="1">
      <alignment horizontal="center" vertical="top"/>
      <protection locked="0"/>
    </xf>
    <xf numFmtId="0" fontId="17" fillId="6" borderId="23" xfId="0" applyFont="1" applyFill="1" applyBorder="1" applyAlignment="1">
      <alignment horizontal="left"/>
    </xf>
    <xf numFmtId="0" fontId="17" fillId="0" borderId="0" xfId="0" applyFont="1" applyAlignment="1">
      <alignment wrapText="1"/>
    </xf>
    <xf numFmtId="165" fontId="22" fillId="0" borderId="3" xfId="1" applyNumberFormat="1" applyFont="1" applyBorder="1" applyProtection="1"/>
    <xf numFmtId="0" fontId="17" fillId="0" borderId="23" xfId="0" applyFont="1" applyBorder="1"/>
    <xf numFmtId="165" fontId="17" fillId="0" borderId="3" xfId="1" applyNumberFormat="1" applyFont="1" applyFill="1" applyBorder="1" applyProtection="1"/>
    <xf numFmtId="9" fontId="17" fillId="0" borderId="0" xfId="4" applyFont="1" applyProtection="1">
      <protection locked="0"/>
    </xf>
    <xf numFmtId="9" fontId="21" fillId="0" borderId="0" xfId="4" applyFont="1" applyProtection="1">
      <protection locked="0"/>
    </xf>
    <xf numFmtId="0" fontId="17" fillId="0" borderId="0" xfId="0" applyFont="1" applyAlignment="1" applyProtection="1">
      <alignment vertical="top"/>
      <protection locked="0"/>
    </xf>
    <xf numFmtId="0" fontId="7" fillId="6" borderId="2" xfId="0" applyFont="1" applyFill="1" applyBorder="1" applyAlignment="1">
      <alignment horizontal="left"/>
    </xf>
    <xf numFmtId="0" fontId="7" fillId="6" borderId="4" xfId="0" applyFont="1" applyFill="1" applyBorder="1" applyAlignment="1">
      <alignment horizontal="left"/>
    </xf>
    <xf numFmtId="0" fontId="7" fillId="6" borderId="3" xfId="0" applyFont="1" applyFill="1" applyBorder="1" applyAlignment="1">
      <alignment horizontal="left"/>
    </xf>
    <xf numFmtId="44" fontId="6" fillId="0" borderId="2" xfId="0" applyNumberFormat="1" applyFont="1" applyBorder="1" applyAlignment="1">
      <alignment horizontal="left"/>
    </xf>
    <xf numFmtId="44" fontId="6" fillId="0" borderId="3" xfId="0" applyNumberFormat="1" applyFont="1" applyBorder="1" applyAlignment="1">
      <alignment horizontal="left"/>
    </xf>
    <xf numFmtId="0" fontId="7" fillId="0" borderId="0" xfId="0" applyFont="1" applyAlignment="1">
      <alignment horizontal="left"/>
    </xf>
    <xf numFmtId="0" fontId="7" fillId="0" borderId="5" xfId="0" applyFont="1" applyBorder="1" applyAlignment="1">
      <alignment horizontal="left"/>
    </xf>
    <xf numFmtId="0" fontId="7" fillId="0" borderId="0" xfId="0" applyFont="1" applyAlignment="1" applyProtection="1">
      <alignment horizontal="left"/>
      <protection locked="0"/>
    </xf>
    <xf numFmtId="0" fontId="7" fillId="0" borderId="5" xfId="0" applyFont="1" applyBorder="1" applyAlignment="1" applyProtection="1">
      <alignment horizontal="left"/>
      <protection locked="0"/>
    </xf>
    <xf numFmtId="0" fontId="7" fillId="6" borderId="2" xfId="0" applyFont="1" applyFill="1" applyBorder="1" applyAlignment="1" applyProtection="1">
      <alignment horizontal="left"/>
      <protection locked="0"/>
    </xf>
    <xf numFmtId="0" fontId="7" fillId="6" borderId="4" xfId="0" applyFont="1" applyFill="1" applyBorder="1" applyAlignment="1" applyProtection="1">
      <alignment horizontal="left"/>
      <protection locked="0"/>
    </xf>
    <xf numFmtId="0" fontId="7" fillId="6" borderId="3" xfId="0" applyFont="1" applyFill="1" applyBorder="1" applyAlignment="1" applyProtection="1">
      <alignment horizontal="left"/>
      <protection locked="0"/>
    </xf>
    <xf numFmtId="0" fontId="7" fillId="0" borderId="0" xfId="0" applyFont="1" applyAlignment="1">
      <alignment horizontal="left" wrapText="1"/>
    </xf>
    <xf numFmtId="0" fontId="28" fillId="0" borderId="0" xfId="0" applyFont="1" applyAlignment="1">
      <alignment horizontal="left"/>
    </xf>
    <xf numFmtId="0" fontId="28" fillId="0" borderId="5" xfId="0" applyFont="1" applyBorder="1" applyAlignment="1">
      <alignment horizontal="left"/>
    </xf>
    <xf numFmtId="0" fontId="7" fillId="0" borderId="14" xfId="0" applyFont="1" applyBorder="1" applyAlignment="1">
      <alignment horizontal="right"/>
    </xf>
    <xf numFmtId="0" fontId="7" fillId="0" borderId="0" xfId="0" applyFont="1" applyAlignment="1">
      <alignment horizontal="right"/>
    </xf>
    <xf numFmtId="9" fontId="7" fillId="6" borderId="2" xfId="4" applyFont="1" applyFill="1" applyBorder="1" applyAlignment="1">
      <alignment horizontal="right"/>
    </xf>
    <xf numFmtId="9" fontId="7" fillId="6" borderId="3" xfId="4" applyFont="1" applyFill="1" applyBorder="1" applyAlignment="1">
      <alignment horizontal="right"/>
    </xf>
    <xf numFmtId="0" fontId="6" fillId="0" borderId="0" xfId="0" applyFont="1" applyAlignment="1">
      <alignment horizontal="left"/>
    </xf>
    <xf numFmtId="0" fontId="6" fillId="0" borderId="5" xfId="0" applyFont="1" applyBorder="1" applyAlignment="1">
      <alignment horizontal="left"/>
    </xf>
    <xf numFmtId="49" fontId="11" fillId="6" borderId="1" xfId="2" applyNumberFormat="1" applyFont="1" applyFill="1" applyBorder="1" applyAlignment="1" applyProtection="1">
      <alignment horizontal="left"/>
      <protection locked="0"/>
    </xf>
    <xf numFmtId="0" fontId="7" fillId="0" borderId="0" xfId="0" applyFont="1"/>
    <xf numFmtId="0" fontId="7" fillId="6" borderId="16" xfId="0" applyFont="1" applyFill="1" applyBorder="1" applyProtection="1">
      <protection locked="0"/>
    </xf>
    <xf numFmtId="0" fontId="7" fillId="6" borderId="6" xfId="0" applyFont="1" applyFill="1" applyBorder="1" applyProtection="1">
      <protection locked="0"/>
    </xf>
    <xf numFmtId="0" fontId="7" fillId="6" borderId="4" xfId="0" applyFont="1" applyFill="1" applyBorder="1" applyProtection="1">
      <protection locked="0"/>
    </xf>
    <xf numFmtId="0" fontId="7" fillId="6" borderId="3" xfId="0" applyFont="1" applyFill="1" applyBorder="1" applyProtection="1">
      <protection locked="0"/>
    </xf>
    <xf numFmtId="0" fontId="7" fillId="6" borderId="2" xfId="0" applyFont="1" applyFill="1" applyBorder="1" applyProtection="1">
      <protection locked="0"/>
    </xf>
    <xf numFmtId="0" fontId="7" fillId="0" borderId="5" xfId="0" applyFont="1" applyBorder="1"/>
    <xf numFmtId="0" fontId="7" fillId="6" borderId="11" xfId="0" applyFont="1" applyFill="1" applyBorder="1" applyAlignment="1" applyProtection="1">
      <alignment horizontal="left"/>
      <protection locked="0"/>
    </xf>
    <xf numFmtId="0" fontId="7" fillId="6" borderId="9" xfId="0" applyFont="1" applyFill="1" applyBorder="1" applyAlignment="1" applyProtection="1">
      <alignment horizontal="left"/>
      <protection locked="0"/>
    </xf>
    <xf numFmtId="0" fontId="7" fillId="6" borderId="26" xfId="0" applyFont="1" applyFill="1" applyBorder="1" applyAlignment="1" applyProtection="1">
      <alignment horizontal="left"/>
      <protection locked="0"/>
    </xf>
    <xf numFmtId="0" fontId="7" fillId="6" borderId="27" xfId="0" applyFont="1" applyFill="1" applyBorder="1" applyAlignment="1" applyProtection="1">
      <alignment horizontal="left"/>
      <protection locked="0"/>
    </xf>
    <xf numFmtId="0" fontId="7" fillId="6" borderId="28" xfId="0" applyFont="1" applyFill="1" applyBorder="1" applyAlignment="1" applyProtection="1">
      <alignment horizontal="left"/>
      <protection locked="0"/>
    </xf>
    <xf numFmtId="0" fontId="11" fillId="6" borderId="26" xfId="2" applyFont="1" applyFill="1" applyBorder="1" applyAlignment="1" applyProtection="1">
      <alignment horizontal="left"/>
      <protection locked="0"/>
    </xf>
    <xf numFmtId="0" fontId="11" fillId="6" borderId="27" xfId="2" applyFont="1" applyFill="1" applyBorder="1" applyAlignment="1" applyProtection="1">
      <alignment horizontal="left"/>
      <protection locked="0"/>
    </xf>
    <xf numFmtId="0" fontId="11" fillId="6" borderId="28" xfId="2" applyFont="1" applyFill="1" applyBorder="1" applyAlignment="1" applyProtection="1">
      <alignment horizontal="left"/>
      <protection locked="0"/>
    </xf>
    <xf numFmtId="0" fontId="7" fillId="6" borderId="11" xfId="0" applyFont="1" applyFill="1" applyBorder="1" applyAlignment="1" applyProtection="1">
      <alignment horizontal="left" wrapText="1"/>
      <protection locked="0"/>
    </xf>
    <xf numFmtId="0" fontId="7" fillId="6" borderId="15" xfId="0" applyFont="1" applyFill="1" applyBorder="1" applyAlignment="1" applyProtection="1">
      <alignment horizontal="left" wrapText="1"/>
      <protection locked="0"/>
    </xf>
    <xf numFmtId="0" fontId="11" fillId="6" borderId="2" xfId="2" applyFont="1" applyFill="1" applyBorder="1" applyAlignment="1" applyProtection="1">
      <protection locked="0"/>
    </xf>
    <xf numFmtId="0" fontId="11" fillId="6" borderId="3" xfId="2" applyFont="1" applyFill="1" applyBorder="1" applyAlignment="1" applyProtection="1">
      <protection locked="0"/>
    </xf>
    <xf numFmtId="0" fontId="6" fillId="0" borderId="14" xfId="0" applyFont="1" applyBorder="1" applyAlignment="1">
      <alignment horizontal="left" wrapText="1"/>
    </xf>
    <xf numFmtId="0" fontId="6" fillId="0" borderId="0" xfId="0" applyFont="1" applyAlignment="1">
      <alignment horizontal="left" wrapText="1"/>
    </xf>
    <xf numFmtId="0" fontId="7" fillId="6" borderId="1" xfId="0" applyFont="1" applyFill="1" applyBorder="1" applyAlignment="1" applyProtection="1">
      <alignment horizontal="center"/>
      <protection locked="0"/>
    </xf>
    <xf numFmtId="0" fontId="7" fillId="0" borderId="14" xfId="0" applyFont="1" applyBorder="1" applyAlignment="1">
      <alignment horizontal="left"/>
    </xf>
    <xf numFmtId="0" fontId="7" fillId="0" borderId="0" xfId="0" applyFont="1" applyAlignment="1">
      <alignment horizontal="center"/>
    </xf>
    <xf numFmtId="0" fontId="7" fillId="0" borderId="5" xfId="0" applyFont="1" applyBorder="1" applyAlignment="1">
      <alignment horizontal="center"/>
    </xf>
    <xf numFmtId="0" fontId="6" fillId="0" borderId="0" xfId="0" applyFont="1"/>
    <xf numFmtId="0" fontId="7" fillId="0" borderId="14" xfId="0" applyFont="1" applyBorder="1" applyAlignment="1" applyProtection="1">
      <alignment horizontal="left"/>
      <protection locked="0"/>
    </xf>
    <xf numFmtId="0" fontId="7" fillId="6" borderId="14" xfId="0" applyFont="1" applyFill="1" applyBorder="1" applyProtection="1">
      <protection locked="0"/>
    </xf>
    <xf numFmtId="0" fontId="7" fillId="6" borderId="0" xfId="0" applyFont="1" applyFill="1" applyProtection="1">
      <protection locked="0"/>
    </xf>
    <xf numFmtId="0" fontId="7" fillId="6" borderId="5" xfId="0" applyFont="1" applyFill="1" applyBorder="1" applyProtection="1">
      <protection locked="0"/>
    </xf>
    <xf numFmtId="0" fontId="7" fillId="0" borderId="2" xfId="0" applyFont="1" applyBorder="1" applyAlignment="1" applyProtection="1">
      <alignment horizontal="right"/>
      <protection locked="0"/>
    </xf>
    <xf numFmtId="0" fontId="7" fillId="0" borderId="4" xfId="0" applyFont="1" applyBorder="1" applyAlignment="1" applyProtection="1">
      <alignment horizontal="right"/>
      <protection locked="0"/>
    </xf>
    <xf numFmtId="0" fontId="7" fillId="6" borderId="29" xfId="0" applyFont="1" applyFill="1" applyBorder="1" applyAlignment="1" applyProtection="1">
      <alignment horizontal="left"/>
      <protection locked="0"/>
    </xf>
    <xf numFmtId="0" fontId="7" fillId="6" borderId="30" xfId="0" applyFont="1" applyFill="1" applyBorder="1" applyAlignment="1" applyProtection="1">
      <alignment horizontal="left"/>
      <protection locked="0"/>
    </xf>
    <xf numFmtId="0" fontId="7" fillId="6" borderId="29" xfId="0" applyFont="1" applyFill="1" applyBorder="1" applyProtection="1">
      <protection locked="0"/>
    </xf>
    <xf numFmtId="0" fontId="7" fillId="6" borderId="27" xfId="0" applyFont="1" applyFill="1" applyBorder="1" applyProtection="1">
      <protection locked="0"/>
    </xf>
    <xf numFmtId="0" fontId="7" fillId="6" borderId="30" xfId="0" applyFont="1" applyFill="1" applyBorder="1" applyProtection="1">
      <protection locked="0"/>
    </xf>
    <xf numFmtId="0" fontId="7" fillId="6" borderId="11" xfId="0" applyFont="1" applyFill="1" applyBorder="1" applyProtection="1">
      <protection locked="0"/>
    </xf>
    <xf numFmtId="0" fontId="7" fillId="6" borderId="9" xfId="0" applyFont="1" applyFill="1" applyBorder="1" applyProtection="1">
      <protection locked="0"/>
    </xf>
    <xf numFmtId="0" fontId="4" fillId="0" borderId="0" xfId="0" applyFont="1" applyAlignment="1">
      <alignment horizontal="center"/>
    </xf>
    <xf numFmtId="0" fontId="17" fillId="6" borderId="2" xfId="0" applyFont="1" applyFill="1" applyBorder="1" applyAlignment="1" applyProtection="1">
      <alignment horizontal="left" vertical="top" wrapText="1"/>
      <protection locked="0"/>
    </xf>
    <xf numFmtId="0" fontId="17" fillId="6" borderId="4" xfId="0" applyFont="1" applyFill="1" applyBorder="1" applyAlignment="1" applyProtection="1">
      <alignment horizontal="left" vertical="top" wrapText="1"/>
      <protection locked="0"/>
    </xf>
    <xf numFmtId="170" fontId="17" fillId="6" borderId="2" xfId="0" applyNumberFormat="1" applyFont="1" applyFill="1" applyBorder="1" applyAlignment="1" applyProtection="1">
      <alignment horizontal="left" vertical="center"/>
      <protection locked="0"/>
    </xf>
    <xf numFmtId="170" fontId="17" fillId="6" borderId="4" xfId="0" applyNumberFormat="1" applyFont="1" applyFill="1" applyBorder="1" applyAlignment="1" applyProtection="1">
      <alignment horizontal="left" vertical="center"/>
      <protection locked="0"/>
    </xf>
    <xf numFmtId="170" fontId="17" fillId="6" borderId="3" xfId="0" applyNumberFormat="1" applyFont="1" applyFill="1" applyBorder="1" applyAlignment="1" applyProtection="1">
      <alignment horizontal="left" vertical="center"/>
      <protection locked="0"/>
    </xf>
    <xf numFmtId="166" fontId="17" fillId="6" borderId="2" xfId="0" applyNumberFormat="1" applyFont="1" applyFill="1" applyBorder="1" applyAlignment="1" applyProtection="1">
      <alignment horizontal="right" vertical="center"/>
      <protection locked="0"/>
    </xf>
    <xf numFmtId="166" fontId="17" fillId="6" borderId="4" xfId="0" applyNumberFormat="1" applyFont="1" applyFill="1" applyBorder="1" applyAlignment="1" applyProtection="1">
      <alignment horizontal="right" vertical="center"/>
      <protection locked="0"/>
    </xf>
    <xf numFmtId="166" fontId="17" fillId="6" borderId="3" xfId="0" applyNumberFormat="1" applyFont="1" applyFill="1" applyBorder="1" applyAlignment="1" applyProtection="1">
      <alignment horizontal="right" vertical="center"/>
      <protection locked="0"/>
    </xf>
    <xf numFmtId="166" fontId="17" fillId="6" borderId="2" xfId="0" applyNumberFormat="1" applyFont="1" applyFill="1" applyBorder="1" applyAlignment="1" applyProtection="1">
      <alignment horizontal="left" vertical="center" wrapText="1"/>
      <protection locked="0"/>
    </xf>
    <xf numFmtId="166" fontId="17" fillId="6" borderId="3" xfId="0" applyNumberFormat="1" applyFont="1" applyFill="1" applyBorder="1" applyAlignment="1" applyProtection="1">
      <alignment horizontal="left" vertical="center" wrapText="1"/>
      <protection locked="0"/>
    </xf>
    <xf numFmtId="0" fontId="17" fillId="6" borderId="2" xfId="0" applyFont="1" applyFill="1" applyBorder="1" applyAlignment="1" applyProtection="1">
      <alignment horizontal="left" vertical="center"/>
      <protection locked="0"/>
    </xf>
    <xf numFmtId="0" fontId="17" fillId="6" borderId="4" xfId="0" applyFont="1" applyFill="1" applyBorder="1" applyAlignment="1" applyProtection="1">
      <alignment horizontal="left" vertical="center"/>
      <protection locked="0"/>
    </xf>
    <xf numFmtId="0" fontId="17" fillId="6" borderId="3" xfId="0" applyFont="1" applyFill="1" applyBorder="1" applyAlignment="1" applyProtection="1">
      <alignment horizontal="left" vertical="center"/>
      <protection locked="0"/>
    </xf>
    <xf numFmtId="0" fontId="17" fillId="0" borderId="0" xfId="0" applyFont="1" applyAlignment="1">
      <alignment horizontal="left" vertical="center" wrapText="1"/>
    </xf>
    <xf numFmtId="0" fontId="17" fillId="3" borderId="2" xfId="0" applyFont="1" applyFill="1" applyBorder="1" applyAlignment="1" applyProtection="1">
      <alignment horizontal="left" vertical="center"/>
      <protection locked="0"/>
    </xf>
    <xf numFmtId="0" fontId="17" fillId="0" borderId="4" xfId="0" applyFont="1" applyBorder="1" applyProtection="1">
      <protection locked="0"/>
    </xf>
    <xf numFmtId="0" fontId="17" fillId="0" borderId="3" xfId="0" applyFont="1" applyBorder="1" applyProtection="1">
      <protection locked="0"/>
    </xf>
    <xf numFmtId="0" fontId="17" fillId="6" borderId="4" xfId="0" applyFont="1" applyFill="1" applyBorder="1" applyProtection="1">
      <protection locked="0"/>
    </xf>
    <xf numFmtId="0" fontId="17" fillId="6" borderId="3" xfId="0" applyFont="1" applyFill="1" applyBorder="1" applyProtection="1">
      <protection locked="0"/>
    </xf>
    <xf numFmtId="166" fontId="17" fillId="3" borderId="2" xfId="0" applyNumberFormat="1" applyFont="1" applyFill="1" applyBorder="1" applyAlignment="1" applyProtection="1">
      <alignment horizontal="left" vertical="center"/>
      <protection locked="0"/>
    </xf>
    <xf numFmtId="166" fontId="17" fillId="3" borderId="3" xfId="0" applyNumberFormat="1" applyFont="1" applyFill="1" applyBorder="1" applyAlignment="1" applyProtection="1">
      <alignment horizontal="left" vertical="center"/>
      <protection locked="0"/>
    </xf>
    <xf numFmtId="0" fontId="5" fillId="0" borderId="0" xfId="2" applyFill="1" applyAlignment="1" applyProtection="1">
      <alignment horizontal="left" vertical="center"/>
      <protection locked="0"/>
    </xf>
    <xf numFmtId="0" fontId="18" fillId="0" borderId="0" xfId="2" applyFont="1" applyFill="1" applyAlignment="1" applyProtection="1">
      <alignment horizontal="left" vertical="center"/>
      <protection locked="0"/>
    </xf>
    <xf numFmtId="0" fontId="5" fillId="0" borderId="0" xfId="2" applyAlignment="1" applyProtection="1">
      <alignment horizontal="left" vertical="center"/>
    </xf>
    <xf numFmtId="0" fontId="16" fillId="0" borderId="0" xfId="0" applyFont="1" applyAlignment="1">
      <alignment horizontal="left" vertical="center"/>
    </xf>
    <xf numFmtId="0" fontId="17" fillId="0" borderId="2" xfId="0" applyFont="1" applyBorder="1" applyAlignment="1">
      <alignment horizontal="left" vertical="center"/>
    </xf>
    <xf numFmtId="0" fontId="17" fillId="0" borderId="4" xfId="0" applyFont="1" applyBorder="1" applyAlignment="1">
      <alignment horizontal="left" vertical="center"/>
    </xf>
    <xf numFmtId="0" fontId="17" fillId="0" borderId="0" xfId="0" applyFont="1" applyAlignment="1">
      <alignment horizontal="left" vertical="center"/>
    </xf>
    <xf numFmtId="167" fontId="17" fillId="6" borderId="2" xfId="0" applyNumberFormat="1" applyFont="1" applyFill="1" applyBorder="1" applyAlignment="1" applyProtection="1">
      <alignment horizontal="center" vertical="center"/>
      <protection locked="0"/>
    </xf>
    <xf numFmtId="166" fontId="17" fillId="6" borderId="1" xfId="0" applyNumberFormat="1" applyFont="1" applyFill="1" applyBorder="1" applyAlignment="1" applyProtection="1">
      <alignment horizontal="left" vertical="center"/>
      <protection locked="0"/>
    </xf>
    <xf numFmtId="0" fontId="17" fillId="6" borderId="2" xfId="0" applyFont="1" applyFill="1" applyBorder="1" applyAlignment="1" applyProtection="1">
      <alignment horizontal="center" vertical="center"/>
      <protection locked="0"/>
    </xf>
    <xf numFmtId="0" fontId="17" fillId="6" borderId="3" xfId="0" applyFont="1" applyFill="1" applyBorder="1" applyAlignment="1" applyProtection="1">
      <alignment horizontal="center" vertical="center"/>
      <protection locked="0"/>
    </xf>
    <xf numFmtId="166" fontId="17" fillId="6" borderId="11" xfId="0" applyNumberFormat="1" applyFont="1" applyFill="1" applyBorder="1" applyAlignment="1" applyProtection="1">
      <alignment horizontal="left" vertical="center"/>
      <protection locked="0"/>
    </xf>
    <xf numFmtId="166" fontId="17" fillId="6" borderId="9" xfId="0" applyNumberFormat="1" applyFont="1" applyFill="1" applyBorder="1" applyAlignment="1" applyProtection="1">
      <alignment horizontal="left" vertical="center"/>
      <protection locked="0"/>
    </xf>
    <xf numFmtId="0" fontId="17" fillId="6" borderId="9" xfId="0" applyFont="1" applyFill="1" applyBorder="1" applyProtection="1">
      <protection locked="0"/>
    </xf>
    <xf numFmtId="167" fontId="17" fillId="6" borderId="11" xfId="0" applyNumberFormat="1" applyFont="1" applyFill="1" applyBorder="1" applyAlignment="1" applyProtection="1">
      <alignment horizontal="center" vertical="center"/>
      <protection locked="0"/>
    </xf>
    <xf numFmtId="0" fontId="17" fillId="6" borderId="15" xfId="0" applyFont="1" applyFill="1" applyBorder="1" applyProtection="1">
      <protection locked="0"/>
    </xf>
    <xf numFmtId="0" fontId="16" fillId="0" borderId="0" xfId="0" applyFont="1" applyAlignment="1" applyProtection="1">
      <alignment horizontal="left" wrapText="1"/>
      <protection locked="0"/>
    </xf>
    <xf numFmtId="0" fontId="17" fillId="0" borderId="0" xfId="0" applyFont="1" applyAlignment="1" applyProtection="1">
      <alignment horizontal="left"/>
      <protection locked="0"/>
    </xf>
    <xf numFmtId="0" fontId="17" fillId="6" borderId="0" xfId="0" applyFont="1" applyFill="1" applyAlignment="1">
      <alignment horizontal="left" vertical="center"/>
    </xf>
    <xf numFmtId="0" fontId="5" fillId="0" borderId="0" xfId="2" applyAlignment="1" applyProtection="1">
      <alignment horizontal="left" wrapText="1"/>
      <protection locked="0"/>
    </xf>
    <xf numFmtId="0" fontId="16" fillId="0" borderId="0" xfId="0" applyFont="1" applyAlignment="1">
      <alignment vertical="center" wrapText="1"/>
    </xf>
    <xf numFmtId="167" fontId="17" fillId="3" borderId="2" xfId="0" applyNumberFormat="1" applyFont="1" applyFill="1" applyBorder="1" applyAlignment="1" applyProtection="1">
      <alignment horizontal="center" vertical="center"/>
      <protection locked="0"/>
    </xf>
    <xf numFmtId="166" fontId="17" fillId="6" borderId="2" xfId="0" applyNumberFormat="1" applyFont="1" applyFill="1" applyBorder="1" applyAlignment="1" applyProtection="1">
      <alignment horizontal="left" vertical="center"/>
      <protection locked="0"/>
    </xf>
    <xf numFmtId="166" fontId="17" fillId="6" borderId="3" xfId="0" applyNumberFormat="1" applyFont="1" applyFill="1" applyBorder="1" applyAlignment="1" applyProtection="1">
      <alignment horizontal="left" vertical="center"/>
      <protection locked="0"/>
    </xf>
    <xf numFmtId="166" fontId="17" fillId="6" borderId="33" xfId="0" applyNumberFormat="1" applyFont="1" applyFill="1" applyBorder="1" applyAlignment="1" applyProtection="1">
      <alignment horizontal="center" vertical="center"/>
      <protection locked="0"/>
    </xf>
    <xf numFmtId="166" fontId="17" fillId="6" borderId="34" xfId="0" applyNumberFormat="1" applyFont="1" applyFill="1" applyBorder="1" applyAlignment="1" applyProtection="1">
      <alignment horizontal="center" vertical="center"/>
      <protection locked="0"/>
    </xf>
    <xf numFmtId="0" fontId="17" fillId="6" borderId="1" xfId="0" applyFont="1" applyFill="1" applyBorder="1" applyAlignment="1" applyProtection="1">
      <alignment horizontal="left" vertical="center"/>
      <protection locked="0"/>
    </xf>
    <xf numFmtId="0" fontId="17" fillId="0" borderId="11" xfId="0" applyFont="1" applyBorder="1" applyAlignment="1">
      <alignment horizontal="center" vertical="center"/>
    </xf>
    <xf numFmtId="0" fontId="17" fillId="0" borderId="15" xfId="0" applyFont="1" applyBorder="1" applyAlignment="1">
      <alignment horizontal="center" vertical="center"/>
    </xf>
    <xf numFmtId="0" fontId="17" fillId="0" borderId="0" xfId="0" applyFont="1" applyAlignment="1" applyProtection="1">
      <alignment horizontal="left" vertical="center"/>
      <protection locked="0"/>
    </xf>
    <xf numFmtId="0" fontId="20" fillId="0" borderId="6" xfId="0" applyFont="1" applyBorder="1" applyAlignment="1">
      <alignment horizontal="left" wrapText="1"/>
    </xf>
    <xf numFmtId="0" fontId="17" fillId="0" borderId="2" xfId="0" applyFont="1" applyBorder="1" applyAlignment="1">
      <alignment horizontal="left" wrapText="1"/>
    </xf>
    <xf numFmtId="0" fontId="17" fillId="0" borderId="4" xfId="0" applyFont="1" applyBorder="1" applyAlignment="1">
      <alignment horizontal="left" wrapText="1"/>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0" fillId="0" borderId="4" xfId="0" applyBorder="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7" fillId="6" borderId="6" xfId="0" applyFont="1" applyFill="1" applyBorder="1" applyAlignment="1" applyProtection="1">
      <alignment horizontal="left" vertical="top" wrapText="1"/>
      <protection locked="0"/>
    </xf>
    <xf numFmtId="0" fontId="0" fillId="0" borderId="6" xfId="0" applyBorder="1" applyAlignment="1">
      <alignment horizontal="left" vertical="top" wrapText="1"/>
    </xf>
    <xf numFmtId="0" fontId="16" fillId="0" borderId="11" xfId="0" applyFont="1" applyBorder="1" applyAlignment="1">
      <alignment horizontal="left" vertical="top" wrapText="1"/>
    </xf>
    <xf numFmtId="0" fontId="0" fillId="0" borderId="15" xfId="0" applyBorder="1" applyAlignment="1">
      <alignment horizontal="left" vertical="top" wrapText="1"/>
    </xf>
    <xf numFmtId="0" fontId="17" fillId="0" borderId="11" xfId="0" applyFont="1" applyBorder="1" applyAlignment="1">
      <alignment horizontal="center" vertical="top" wrapText="1"/>
    </xf>
    <xf numFmtId="0" fontId="17" fillId="0" borderId="15" xfId="0" applyFont="1" applyBorder="1" applyAlignment="1">
      <alignment horizontal="center" vertical="top" wrapText="1"/>
    </xf>
    <xf numFmtId="0" fontId="17" fillId="0" borderId="9" xfId="0" applyFont="1" applyBorder="1" applyAlignment="1">
      <alignment horizontal="center" vertical="top" wrapText="1"/>
    </xf>
    <xf numFmtId="0" fontId="17" fillId="0" borderId="14" xfId="0" applyFont="1" applyBorder="1" applyAlignment="1">
      <alignment horizontal="center" vertical="top" wrapText="1"/>
    </xf>
    <xf numFmtId="0" fontId="17" fillId="0" borderId="0" xfId="0" applyFont="1" applyAlignment="1">
      <alignment horizontal="center" vertical="top" wrapText="1"/>
    </xf>
    <xf numFmtId="0" fontId="17" fillId="0" borderId="5" xfId="0" applyFont="1" applyBorder="1" applyAlignment="1">
      <alignment horizontal="center" vertical="top" wrapText="1"/>
    </xf>
    <xf numFmtId="0" fontId="17" fillId="0" borderId="2" xfId="0" applyFont="1" applyBorder="1" applyAlignment="1">
      <alignment horizontal="left" vertical="top" wrapText="1"/>
    </xf>
    <xf numFmtId="0" fontId="17" fillId="0" borderId="4" xfId="0" applyFont="1" applyBorder="1" applyAlignment="1">
      <alignment horizontal="left" vertical="top" wrapText="1"/>
    </xf>
    <xf numFmtId="0" fontId="17" fillId="6" borderId="23" xfId="0" applyFont="1" applyFill="1" applyBorder="1" applyAlignment="1" applyProtection="1">
      <alignment horizontal="left" vertical="top" wrapText="1"/>
      <protection locked="0"/>
    </xf>
    <xf numFmtId="0" fontId="17" fillId="0" borderId="16" xfId="0" applyFont="1" applyBorder="1" applyAlignment="1">
      <alignment horizontal="left" vertical="top" wrapText="1"/>
    </xf>
    <xf numFmtId="0" fontId="17" fillId="0" borderId="6" xfId="0" applyFont="1" applyBorder="1" applyAlignment="1">
      <alignment horizontal="left" vertical="top" wrapText="1"/>
    </xf>
    <xf numFmtId="0" fontId="17" fillId="0" borderId="18" xfId="0" applyFont="1" applyBorder="1" applyAlignment="1">
      <alignment horizontal="center" wrapText="1"/>
    </xf>
    <xf numFmtId="0" fontId="17" fillId="0" borderId="19" xfId="0" applyFont="1" applyBorder="1" applyAlignment="1">
      <alignment horizontal="center" wrapText="1"/>
    </xf>
    <xf numFmtId="0" fontId="17" fillId="0" borderId="14" xfId="0" applyFont="1" applyBorder="1" applyAlignment="1">
      <alignment horizontal="center" wrapText="1"/>
    </xf>
    <xf numFmtId="0" fontId="17" fillId="0" borderId="35" xfId="0" applyFont="1" applyBorder="1" applyAlignment="1">
      <alignment horizontal="center" wrapText="1"/>
    </xf>
    <xf numFmtId="0" fontId="17" fillId="0" borderId="0" xfId="0" applyFont="1" applyAlignment="1">
      <alignment horizontal="center"/>
    </xf>
    <xf numFmtId="0" fontId="17" fillId="6" borderId="2" xfId="0" applyFont="1" applyFill="1" applyBorder="1" applyAlignment="1" applyProtection="1">
      <alignment horizontal="left" vertical="center" wrapText="1"/>
      <protection locked="0"/>
    </xf>
    <xf numFmtId="0" fontId="17" fillId="6" borderId="4" xfId="0" applyFont="1" applyFill="1" applyBorder="1" applyAlignment="1" applyProtection="1">
      <alignment horizontal="left" vertical="center" wrapText="1"/>
      <protection locked="0"/>
    </xf>
    <xf numFmtId="0" fontId="17" fillId="6" borderId="3" xfId="0" applyFont="1" applyFill="1" applyBorder="1" applyAlignment="1" applyProtection="1">
      <alignment horizontal="left" vertical="center" wrapText="1"/>
      <protection locked="0"/>
    </xf>
    <xf numFmtId="0" fontId="17" fillId="6" borderId="4" xfId="0" applyFont="1" applyFill="1" applyBorder="1" applyAlignment="1" applyProtection="1">
      <alignment wrapText="1"/>
      <protection locked="0"/>
    </xf>
    <xf numFmtId="0" fontId="17" fillId="6" borderId="3" xfId="0" applyFont="1" applyFill="1" applyBorder="1" applyAlignment="1" applyProtection="1">
      <alignment wrapText="1"/>
      <protection locked="0"/>
    </xf>
    <xf numFmtId="0" fontId="17" fillId="6" borderId="23" xfId="0" applyFont="1" applyFill="1" applyBorder="1" applyAlignment="1" applyProtection="1">
      <alignment horizontal="left" vertical="center"/>
      <protection locked="0"/>
    </xf>
    <xf numFmtId="166" fontId="17" fillId="6" borderId="4" xfId="0" applyNumberFormat="1" applyFont="1" applyFill="1" applyBorder="1" applyAlignment="1" applyProtection="1">
      <alignment horizontal="left" vertical="center"/>
      <protection locked="0"/>
    </xf>
    <xf numFmtId="0" fontId="16" fillId="0" borderId="0" xfId="0" applyFont="1" applyAlignment="1">
      <alignment horizontal="left" wrapText="1"/>
    </xf>
    <xf numFmtId="0" fontId="31" fillId="0" borderId="0" xfId="0" applyFont="1"/>
    <xf numFmtId="0" fontId="0" fillId="0" borderId="0" xfId="0"/>
    <xf numFmtId="0" fontId="16" fillId="0" borderId="2" xfId="0" applyFont="1" applyBorder="1" applyAlignment="1">
      <alignment horizontal="left"/>
    </xf>
    <xf numFmtId="0" fontId="16" fillId="0" borderId="4" xfId="0" applyFont="1" applyBorder="1" applyAlignment="1">
      <alignment horizontal="left"/>
    </xf>
    <xf numFmtId="0" fontId="16" fillId="0" borderId="3" xfId="0" applyFont="1" applyBorder="1" applyAlignment="1">
      <alignment horizontal="left"/>
    </xf>
    <xf numFmtId="0" fontId="16" fillId="0" borderId="1" xfId="0" applyFont="1" applyBorder="1" applyAlignment="1">
      <alignment horizontal="center"/>
    </xf>
    <xf numFmtId="0" fontId="17" fillId="6" borderId="1" xfId="0" applyFont="1" applyFill="1" applyBorder="1" applyAlignment="1" applyProtection="1">
      <alignment horizontal="center"/>
      <protection locked="0"/>
    </xf>
    <xf numFmtId="0" fontId="16" fillId="0" borderId="0" xfId="0" applyFont="1" applyAlignment="1">
      <alignment horizontal="left"/>
    </xf>
    <xf numFmtId="0" fontId="16" fillId="0" borderId="2" xfId="0" applyFont="1" applyBorder="1" applyAlignment="1">
      <alignment horizontal="center"/>
    </xf>
    <xf numFmtId="0" fontId="16" fillId="0" borderId="4" xfId="0" applyFont="1" applyBorder="1" applyAlignment="1">
      <alignment horizontal="center"/>
    </xf>
    <xf numFmtId="0" fontId="16" fillId="0" borderId="3" xfId="0" applyFont="1" applyBorder="1" applyAlignment="1">
      <alignment horizontal="center"/>
    </xf>
    <xf numFmtId="0" fontId="17" fillId="6" borderId="2" xfId="0" applyFont="1" applyFill="1" applyBorder="1" applyAlignment="1" applyProtection="1">
      <alignment horizontal="center"/>
      <protection locked="0"/>
    </xf>
    <xf numFmtId="0" fontId="17" fillId="6" borderId="4" xfId="0" applyFont="1" applyFill="1" applyBorder="1" applyAlignment="1" applyProtection="1">
      <alignment horizontal="center"/>
      <protection locked="0"/>
    </xf>
    <xf numFmtId="0" fontId="17" fillId="6" borderId="2" xfId="0" applyFont="1" applyFill="1" applyBorder="1" applyAlignment="1" applyProtection="1">
      <alignment horizontal="left"/>
      <protection locked="0"/>
    </xf>
    <xf numFmtId="0" fontId="17" fillId="6" borderId="4" xfId="0" applyFont="1" applyFill="1" applyBorder="1" applyAlignment="1" applyProtection="1">
      <alignment horizontal="left"/>
      <protection locked="0"/>
    </xf>
    <xf numFmtId="0" fontId="17" fillId="6" borderId="3" xfId="0" applyFont="1" applyFill="1" applyBorder="1" applyAlignment="1" applyProtection="1">
      <alignment horizontal="left"/>
      <protection locked="0"/>
    </xf>
    <xf numFmtId="44" fontId="17" fillId="6" borderId="2" xfId="1" applyFont="1" applyFill="1" applyBorder="1" applyAlignment="1" applyProtection="1">
      <alignment horizontal="center"/>
      <protection locked="0"/>
    </xf>
    <xf numFmtId="44" fontId="17" fillId="6" borderId="3" xfId="1" applyFont="1" applyFill="1" applyBorder="1" applyAlignment="1" applyProtection="1">
      <alignment horizontal="center"/>
      <protection locked="0"/>
    </xf>
    <xf numFmtId="0" fontId="17" fillId="0" borderId="2" xfId="0" applyFont="1" applyBorder="1" applyAlignment="1">
      <alignment horizontal="center" wrapText="1"/>
    </xf>
    <xf numFmtId="0" fontId="17" fillId="0" borderId="3" xfId="0" applyFont="1" applyBorder="1" applyAlignment="1">
      <alignment horizontal="center" wrapText="1"/>
    </xf>
    <xf numFmtId="0" fontId="17" fillId="0" borderId="2" xfId="0" applyFont="1" applyBorder="1" applyAlignment="1">
      <alignment horizontal="center"/>
    </xf>
    <xf numFmtId="0" fontId="17" fillId="0" borderId="4" xfId="0" applyFont="1" applyBorder="1" applyAlignment="1">
      <alignment horizontal="center"/>
    </xf>
    <xf numFmtId="0" fontId="17" fillId="0" borderId="16" xfId="0" applyFont="1" applyBorder="1" applyAlignment="1">
      <alignment horizontal="center"/>
    </xf>
    <xf numFmtId="0" fontId="17" fillId="0" borderId="6" xfId="0" applyFont="1" applyBorder="1" applyAlignment="1">
      <alignment horizontal="center"/>
    </xf>
    <xf numFmtId="0" fontId="17" fillId="6" borderId="11" xfId="0" applyFont="1" applyFill="1" applyBorder="1" applyAlignment="1" applyProtection="1">
      <alignment horizontal="center"/>
      <protection locked="0"/>
    </xf>
    <xf numFmtId="0" fontId="17" fillId="6" borderId="9" xfId="0" applyFont="1" applyFill="1" applyBorder="1" applyAlignment="1" applyProtection="1">
      <alignment horizontal="center"/>
      <protection locked="0"/>
    </xf>
    <xf numFmtId="0" fontId="17" fillId="0" borderId="3" xfId="0" applyFont="1" applyBorder="1" applyAlignment="1">
      <alignment horizontal="left" wrapText="1"/>
    </xf>
    <xf numFmtId="44" fontId="17" fillId="6" borderId="2" xfId="1" applyFont="1" applyFill="1" applyBorder="1" applyAlignment="1" applyProtection="1">
      <alignment horizontal="center" vertical="center"/>
      <protection locked="0"/>
    </xf>
    <xf numFmtId="44" fontId="17" fillId="6" borderId="3" xfId="1" applyFont="1" applyFill="1" applyBorder="1" applyAlignment="1" applyProtection="1">
      <alignment horizontal="center" vertical="center"/>
      <protection locked="0"/>
    </xf>
    <xf numFmtId="0" fontId="16" fillId="0" borderId="6" xfId="0" applyFont="1" applyBorder="1" applyAlignment="1">
      <alignment horizontal="left"/>
    </xf>
    <xf numFmtId="0" fontId="17" fillId="0" borderId="2" xfId="0" applyFont="1" applyBorder="1" applyAlignment="1">
      <alignment horizontal="left"/>
    </xf>
    <xf numFmtId="0" fontId="17" fillId="0" borderId="3" xfId="0" applyFont="1" applyBorder="1" applyAlignment="1">
      <alignment horizontal="left"/>
    </xf>
    <xf numFmtId="0" fontId="17" fillId="0" borderId="9" xfId="0" applyFont="1" applyBorder="1" applyAlignment="1">
      <alignment horizontal="left"/>
    </xf>
    <xf numFmtId="0" fontId="17" fillId="6" borderId="11" xfId="0" applyFont="1" applyFill="1" applyBorder="1" applyAlignment="1" applyProtection="1">
      <alignment horizontal="left"/>
      <protection locked="0"/>
    </xf>
    <xf numFmtId="0" fontId="17" fillId="6" borderId="15" xfId="0" applyFont="1" applyFill="1" applyBorder="1" applyAlignment="1" applyProtection="1">
      <alignment horizontal="left"/>
      <protection locked="0"/>
    </xf>
    <xf numFmtId="0" fontId="16" fillId="6" borderId="2" xfId="0" applyFont="1" applyFill="1" applyBorder="1" applyAlignment="1">
      <alignment horizontal="left" wrapText="1"/>
    </xf>
    <xf numFmtId="0" fontId="16" fillId="6" borderId="4" xfId="0" applyFont="1" applyFill="1" applyBorder="1" applyAlignment="1">
      <alignment horizontal="left" wrapText="1"/>
    </xf>
    <xf numFmtId="0" fontId="16" fillId="6" borderId="3" xfId="0" applyFont="1" applyFill="1" applyBorder="1" applyAlignment="1">
      <alignment horizontal="left" wrapText="1"/>
    </xf>
    <xf numFmtId="0" fontId="16" fillId="0" borderId="0" xfId="0" applyFont="1" applyAlignment="1">
      <alignment horizontal="left" vertical="center" wrapText="1"/>
    </xf>
    <xf numFmtId="0" fontId="0" fillId="0" borderId="0" xfId="0" applyAlignment="1">
      <alignment wrapText="1"/>
    </xf>
    <xf numFmtId="0" fontId="0" fillId="0" borderId="5" xfId="0" applyBorder="1"/>
    <xf numFmtId="0" fontId="16" fillId="0" borderId="0" xfId="0" applyFont="1" applyAlignment="1" applyProtection="1">
      <alignment horizontal="left"/>
      <protection locked="0"/>
    </xf>
    <xf numFmtId="0" fontId="16" fillId="0" borderId="6" xfId="0" applyFont="1" applyBorder="1" applyAlignment="1">
      <alignment horizontal="left" vertical="center"/>
    </xf>
    <xf numFmtId="0" fontId="30" fillId="0" borderId="0" xfId="0" applyFont="1" applyAlignment="1">
      <alignment horizontal="left"/>
    </xf>
    <xf numFmtId="0" fontId="20" fillId="0" borderId="14" xfId="0" applyFont="1" applyBorder="1" applyAlignment="1">
      <alignment horizontal="left"/>
    </xf>
    <xf numFmtId="0" fontId="20" fillId="0" borderId="0" xfId="0" applyFont="1" applyAlignment="1">
      <alignment horizontal="left"/>
    </xf>
    <xf numFmtId="0" fontId="17" fillId="0" borderId="4" xfId="0" applyFont="1" applyBorder="1" applyAlignment="1">
      <alignment horizontal="left"/>
    </xf>
    <xf numFmtId="0" fontId="16" fillId="6" borderId="2" xfId="0" applyFont="1" applyFill="1" applyBorder="1" applyAlignment="1" applyProtection="1">
      <alignment horizontal="left"/>
      <protection locked="0"/>
    </xf>
    <xf numFmtId="0" fontId="16" fillId="6" borderId="4" xfId="0" applyFont="1" applyFill="1" applyBorder="1" applyAlignment="1" applyProtection="1">
      <alignment horizontal="left"/>
      <protection locked="0"/>
    </xf>
    <xf numFmtId="0" fontId="16" fillId="6" borderId="3" xfId="0" applyFont="1" applyFill="1" applyBorder="1" applyAlignment="1" applyProtection="1">
      <alignment horizontal="left"/>
      <protection locked="0"/>
    </xf>
    <xf numFmtId="0" fontId="22" fillId="0" borderId="0" xfId="0" applyFont="1" applyAlignment="1">
      <alignment horizontal="left"/>
    </xf>
    <xf numFmtId="0" fontId="22" fillId="0" borderId="2" xfId="0" applyFont="1" applyBorder="1" applyAlignment="1">
      <alignment horizontal="left"/>
    </xf>
    <xf numFmtId="0" fontId="22" fillId="0" borderId="4" xfId="0" applyFont="1" applyBorder="1" applyAlignment="1">
      <alignment horizontal="left"/>
    </xf>
    <xf numFmtId="0" fontId="22" fillId="0" borderId="3" xfId="0" applyFont="1" applyBorder="1" applyAlignment="1">
      <alignment horizontal="left"/>
    </xf>
    <xf numFmtId="0" fontId="23" fillId="0" borderId="0" xfId="0" applyFont="1" applyAlignment="1">
      <alignment horizontal="center"/>
    </xf>
    <xf numFmtId="0" fontId="16" fillId="0" borderId="1" xfId="0" applyFont="1" applyBorder="1" applyAlignment="1" applyProtection="1">
      <alignment horizontal="left"/>
      <protection locked="0"/>
    </xf>
    <xf numFmtId="0" fontId="17" fillId="0" borderId="2" xfId="0" applyFont="1" applyBorder="1" applyAlignment="1" applyProtection="1">
      <alignment horizontal="left"/>
      <protection locked="0"/>
    </xf>
    <xf numFmtId="0" fontId="17" fillId="5" borderId="2" xfId="0" applyFont="1" applyFill="1" applyBorder="1" applyAlignment="1" applyProtection="1">
      <alignment horizontal="left"/>
      <protection locked="0"/>
    </xf>
    <xf numFmtId="0" fontId="17" fillId="5" borderId="3" xfId="0" applyFont="1" applyFill="1" applyBorder="1" applyAlignment="1" applyProtection="1">
      <alignment horizontal="left"/>
      <protection locked="0"/>
    </xf>
    <xf numFmtId="0" fontId="16" fillId="6" borderId="2" xfId="0" applyFont="1" applyFill="1" applyBorder="1" applyAlignment="1">
      <alignment horizontal="left"/>
    </xf>
    <xf numFmtId="0" fontId="16" fillId="6" borderId="3" xfId="0" applyFont="1" applyFill="1" applyBorder="1" applyAlignment="1">
      <alignment horizontal="left"/>
    </xf>
    <xf numFmtId="0" fontId="17" fillId="0" borderId="4" xfId="0" applyFont="1" applyBorder="1" applyAlignment="1">
      <alignment horizontal="right"/>
    </xf>
    <xf numFmtId="0" fontId="17" fillId="0" borderId="3" xfId="0" applyFont="1" applyBorder="1" applyAlignment="1">
      <alignment horizontal="right"/>
    </xf>
    <xf numFmtId="0" fontId="17" fillId="0" borderId="4" xfId="0" applyFont="1" applyBorder="1" applyAlignment="1">
      <alignment horizontal="right" indent="1"/>
    </xf>
    <xf numFmtId="0" fontId="17" fillId="0" borderId="3" xfId="0" applyFont="1" applyBorder="1" applyAlignment="1">
      <alignment horizontal="right" indent="1"/>
    </xf>
    <xf numFmtId="0" fontId="22" fillId="0" borderId="23" xfId="0" applyFont="1" applyBorder="1" applyAlignment="1">
      <alignment horizontal="left"/>
    </xf>
    <xf numFmtId="0" fontId="16" fillId="0" borderId="21" xfId="0" applyFont="1" applyBorder="1" applyAlignment="1" applyProtection="1">
      <alignment horizontal="left"/>
      <protection locked="0"/>
    </xf>
    <xf numFmtId="0" fontId="17" fillId="0" borderId="20" xfId="0" applyFont="1" applyBorder="1" applyAlignment="1">
      <alignment horizontal="left"/>
    </xf>
    <xf numFmtId="0" fontId="17" fillId="0" borderId="36" xfId="0" applyFont="1" applyBorder="1" applyAlignment="1">
      <alignment horizontal="left"/>
    </xf>
    <xf numFmtId="0" fontId="17" fillId="0" borderId="6" xfId="0" applyFont="1" applyBorder="1" applyAlignment="1">
      <alignment horizontal="left"/>
    </xf>
    <xf numFmtId="0" fontId="17" fillId="0" borderId="13" xfId="0" applyFont="1" applyBorder="1" applyAlignment="1">
      <alignment horizontal="left"/>
    </xf>
    <xf numFmtId="0" fontId="22" fillId="0" borderId="2" xfId="0" applyFont="1" applyBorder="1" applyAlignment="1">
      <alignment horizontal="right"/>
    </xf>
    <xf numFmtId="0" fontId="22" fillId="0" borderId="4" xfId="0" applyFont="1" applyBorder="1" applyAlignment="1">
      <alignment horizontal="right"/>
    </xf>
    <xf numFmtId="0" fontId="22" fillId="0" borderId="3" xfId="0" applyFont="1" applyBorder="1" applyAlignment="1">
      <alignment horizontal="right"/>
    </xf>
    <xf numFmtId="0" fontId="22" fillId="0" borderId="6" xfId="0" applyFont="1" applyBorder="1" applyAlignment="1">
      <alignment horizontal="right"/>
    </xf>
    <xf numFmtId="0" fontId="22" fillId="0" borderId="13" xfId="0" applyFont="1" applyBorder="1" applyAlignment="1">
      <alignment horizontal="right"/>
    </xf>
    <xf numFmtId="0" fontId="16" fillId="0" borderId="0" xfId="0" applyFont="1"/>
    <xf numFmtId="0" fontId="17" fillId="0" borderId="0" xfId="0" applyFont="1"/>
    <xf numFmtId="0" fontId="17" fillId="6" borderId="2" xfId="0" applyFont="1" applyFill="1" applyBorder="1" applyAlignment="1">
      <alignment horizontal="center"/>
    </xf>
    <xf numFmtId="0" fontId="17" fillId="6" borderId="4" xfId="0" applyFont="1" applyFill="1" applyBorder="1" applyAlignment="1">
      <alignment horizontal="center"/>
    </xf>
    <xf numFmtId="0" fontId="17" fillId="6" borderId="3" xfId="0" applyFont="1" applyFill="1" applyBorder="1" applyAlignment="1">
      <alignment horizontal="center"/>
    </xf>
    <xf numFmtId="0" fontId="16" fillId="0" borderId="1" xfId="0" applyFont="1" applyBorder="1" applyAlignment="1">
      <alignment horizontal="left"/>
    </xf>
    <xf numFmtId="0" fontId="17" fillId="0" borderId="1" xfId="0" applyFont="1" applyBorder="1" applyAlignment="1">
      <alignment horizontal="center"/>
    </xf>
    <xf numFmtId="0" fontId="17" fillId="0" borderId="0" xfId="0" applyFont="1" applyAlignment="1">
      <alignment horizontal="left" wrapText="1"/>
    </xf>
    <xf numFmtId="0" fontId="26" fillId="0" borderId="0" xfId="0" applyFont="1" applyAlignment="1">
      <alignment horizontal="left" vertical="center" wrapText="1"/>
    </xf>
    <xf numFmtId="0" fontId="25" fillId="0" borderId="0" xfId="0" applyFont="1" applyAlignment="1">
      <alignment horizontal="left" vertical="center" wrapText="1"/>
    </xf>
    <xf numFmtId="0" fontId="17" fillId="6" borderId="3" xfId="0" applyFont="1" applyFill="1" applyBorder="1" applyAlignment="1" applyProtection="1">
      <alignment horizontal="center"/>
      <protection locked="0"/>
    </xf>
    <xf numFmtId="0" fontId="24" fillId="0" borderId="0" xfId="0" applyFont="1" applyAlignment="1">
      <alignment horizontal="left" wrapText="1"/>
    </xf>
    <xf numFmtId="0" fontId="17" fillId="0" borderId="0" xfId="0" applyFont="1" applyAlignment="1" applyProtection="1">
      <alignment horizontal="left" wrapText="1"/>
      <protection locked="0"/>
    </xf>
    <xf numFmtId="0" fontId="17" fillId="0" borderId="0" xfId="0" applyFont="1" applyAlignment="1">
      <alignment horizontal="right" vertical="top"/>
    </xf>
    <xf numFmtId="0" fontId="29" fillId="0" borderId="0" xfId="0" applyFont="1" applyAlignment="1">
      <alignment horizontal="left" wrapText="1"/>
    </xf>
    <xf numFmtId="0" fontId="29" fillId="0" borderId="5" xfId="0" applyFont="1" applyBorder="1" applyAlignment="1">
      <alignment horizontal="left" wrapText="1"/>
    </xf>
    <xf numFmtId="0" fontId="17" fillId="0" borderId="0" xfId="0" applyFont="1" applyAlignment="1">
      <alignment horizontal="left"/>
    </xf>
    <xf numFmtId="0" fontId="16" fillId="0" borderId="0" xfId="0" applyFont="1" applyAlignment="1">
      <alignment horizontal="left" vertical="top"/>
    </xf>
  </cellXfs>
  <cellStyles count="5">
    <cellStyle name="Currency" xfId="1" builtinId="4"/>
    <cellStyle name="Hyperlink" xfId="2" builtinId="8"/>
    <cellStyle name="Normal" xfId="0" builtinId="0"/>
    <cellStyle name="Normal 2" xfId="3" xr:uid="{AFB109A7-92C7-4363-BD34-6EB14F763665}"/>
    <cellStyle name="Percent" xfId="4" builtinId="5"/>
  </cellStyles>
  <dxfs count="0"/>
  <tableStyles count="0" defaultTableStyle="TableStyleMedium9" defaultPivotStyle="PivotStyleLight16"/>
  <colors>
    <mruColors>
      <color rgb="FFC1F1C2"/>
      <color rgb="FFABD848"/>
      <color rgb="FF50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99060</xdr:rowOff>
    </xdr:from>
    <xdr:to>
      <xdr:col>0</xdr:col>
      <xdr:colOff>6688454</xdr:colOff>
      <xdr:row>47</xdr:row>
      <xdr:rowOff>30480</xdr:rowOff>
    </xdr:to>
    <xdr:sp macro="" textlink="">
      <xdr:nvSpPr>
        <xdr:cNvPr id="2" name="TextBox 1">
          <a:extLst>
            <a:ext uri="{FF2B5EF4-FFF2-40B4-BE49-F238E27FC236}">
              <a16:creationId xmlns:a16="http://schemas.microsoft.com/office/drawing/2014/main" id="{28188A8C-6C36-A054-78DA-00935588A60E}"/>
            </a:ext>
          </a:extLst>
        </xdr:cNvPr>
        <xdr:cNvSpPr txBox="1"/>
      </xdr:nvSpPr>
      <xdr:spPr>
        <a:xfrm>
          <a:off x="0" y="2674620"/>
          <a:ext cx="6688454" cy="8054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500"/>
            </a:lnSpc>
          </a:pPr>
          <a:endParaRPr lang="en-US" sz="1200" b="1">
            <a:solidFill>
              <a:sysClr val="windowText" lastClr="000000"/>
            </a:solidFill>
            <a:effectLst/>
            <a:latin typeface="+mn-lt"/>
            <a:ea typeface="+mn-ea"/>
            <a:cs typeface="Arial" panose="020B0604020202020204" pitchFamily="34" charset="0"/>
          </a:endParaRPr>
        </a:p>
        <a:p>
          <a:pPr algn="ctr">
            <a:lnSpc>
              <a:spcPts val="500"/>
            </a:lnSpc>
          </a:pPr>
          <a:r>
            <a:rPr lang="en-US" sz="1200" b="1">
              <a:solidFill>
                <a:sysClr val="windowText" lastClr="000000"/>
              </a:solidFill>
              <a:effectLst/>
              <a:latin typeface="+mn-lt"/>
              <a:ea typeface="+mn-ea"/>
              <a:cs typeface="Arial" panose="020B0604020202020204" pitchFamily="34" charset="0"/>
            </a:rPr>
            <a:t>INSTRUCTIONS FOR SUBMITTING</a:t>
          </a:r>
        </a:p>
        <a:p>
          <a:pPr>
            <a:lnSpc>
              <a:spcPct val="100000"/>
            </a:lnSpc>
          </a:pPr>
          <a:endParaRPr lang="en-US" sz="1200" b="1">
            <a:solidFill>
              <a:sysClr val="windowText" lastClr="000000"/>
            </a:solidFill>
            <a:effectLst/>
            <a:latin typeface="+mn-lt"/>
            <a:ea typeface="+mn-ea"/>
            <a:cs typeface="Arial" panose="020B0604020202020204" pitchFamily="34" charset="0"/>
          </a:endParaRPr>
        </a:p>
        <a:p>
          <a:pPr>
            <a:lnSpc>
              <a:spcPct val="100000"/>
            </a:lnSpc>
          </a:pPr>
          <a:r>
            <a:rPr lang="en-US" sz="1200" b="1">
              <a:solidFill>
                <a:sysClr val="windowText" lastClr="000000"/>
              </a:solidFill>
              <a:effectLst/>
              <a:latin typeface="+mn-lt"/>
              <a:ea typeface="+mn-ea"/>
              <a:cs typeface="Arial" panose="020B0604020202020204" pitchFamily="34" charset="0"/>
            </a:rPr>
            <a:t>Complete all tabs of the application in MS Excel. If for some reason it is impossible to complete in Excel please call THDA for alternate methods to complete the application. </a:t>
          </a:r>
        </a:p>
        <a:p>
          <a:pPr marL="171450" lvl="0" indent="-171450">
            <a:lnSpc>
              <a:spcPts val="1600"/>
            </a:lnSpc>
            <a:spcBef>
              <a:spcPts val="400"/>
            </a:spcBef>
            <a:buFont typeface="Arial" panose="020B0604020202020204" pitchFamily="34" charset="0"/>
            <a:buChar char="•"/>
          </a:pPr>
          <a:r>
            <a:rPr lang="en-US" sz="1200" b="1">
              <a:solidFill>
                <a:sysClr val="windowText" lastClr="000000"/>
              </a:solidFill>
              <a:effectLst/>
              <a:latin typeface="+mn-lt"/>
              <a:ea typeface="+mn-ea"/>
              <a:cs typeface="Arial" panose="020B0604020202020204" pitchFamily="34" charset="0"/>
            </a:rPr>
            <a:t>Applicant</a:t>
          </a:r>
          <a:r>
            <a:rPr lang="en-US" sz="1200" b="1" baseline="0">
              <a:solidFill>
                <a:sysClr val="windowText" lastClr="000000"/>
              </a:solidFill>
              <a:effectLst/>
              <a:latin typeface="+mn-lt"/>
              <a:ea typeface="+mn-ea"/>
              <a:cs typeface="Arial" panose="020B0604020202020204" pitchFamily="34" charset="0"/>
            </a:rPr>
            <a:t> MUST be the final owner or general or sole partner of the final ownership entity. </a:t>
          </a:r>
          <a:endParaRPr lang="en-US" sz="1200" b="1">
            <a:solidFill>
              <a:sysClr val="windowText" lastClr="000000"/>
            </a:solidFill>
            <a:effectLst/>
            <a:latin typeface="+mn-lt"/>
            <a:ea typeface="+mn-ea"/>
            <a:cs typeface="Arial" panose="020B0604020202020204" pitchFamily="34" charset="0"/>
          </a:endParaRPr>
        </a:p>
        <a:p>
          <a:pPr marL="171450" marR="0" lvl="0" indent="-171450" defTabSz="914400" eaLnBrk="1" fontAlgn="auto" latinLnBrk="0" hangingPunct="1">
            <a:lnSpc>
              <a:spcPct val="100000"/>
            </a:lnSpc>
            <a:spcBef>
              <a:spcPts val="400"/>
            </a:spcBef>
            <a:spcAft>
              <a:spcPts val="0"/>
            </a:spcAft>
            <a:buClrTx/>
            <a:buSzTx/>
            <a:buFont typeface="Arial" panose="020B0604020202020204" pitchFamily="34" charset="0"/>
            <a:buChar char="•"/>
            <a:tabLst/>
            <a:defRPr/>
          </a:pPr>
          <a:r>
            <a:rPr lang="en-US" sz="1200" b="1">
              <a:solidFill>
                <a:sysClr val="windowText" lastClr="000000"/>
              </a:solidFill>
              <a:effectLst/>
              <a:latin typeface="+mn-lt"/>
              <a:ea typeface="+mn-ea"/>
              <a:cs typeface="Arial" panose="020B0604020202020204" pitchFamily="34" charset="0"/>
            </a:rPr>
            <a:t>ALL NON-PROFIT</a:t>
          </a:r>
          <a:r>
            <a:rPr lang="en-US" sz="1200" b="1" baseline="0">
              <a:solidFill>
                <a:sysClr val="windowText" lastClr="000000"/>
              </a:solidFill>
              <a:effectLst/>
              <a:latin typeface="+mn-lt"/>
              <a:ea typeface="+mn-ea"/>
              <a:cs typeface="Arial" panose="020B0604020202020204" pitchFamily="34" charset="0"/>
            </a:rPr>
            <a:t> ORGANIZATIONS </a:t>
          </a:r>
          <a:r>
            <a:rPr lang="en-US" sz="1200">
              <a:solidFill>
                <a:sysClr val="windowText" lastClr="000000"/>
              </a:solidFill>
              <a:effectLst/>
              <a:latin typeface="+mn-lt"/>
              <a:ea typeface="+mn-ea"/>
              <a:cs typeface="Arial" panose="020B0604020202020204" pitchFamily="34" charset="0"/>
            </a:rPr>
            <a:t>must complete </a:t>
          </a:r>
          <a:r>
            <a:rPr lang="en-US" sz="1200" b="1">
              <a:solidFill>
                <a:sysClr val="windowText" lastClr="000000"/>
              </a:solidFill>
              <a:effectLst/>
              <a:latin typeface="+mn-lt"/>
              <a:ea typeface="+mn-ea"/>
              <a:cs typeface="Arial" panose="020B0604020202020204" pitchFamily="34" charset="0"/>
            </a:rPr>
            <a:t>Non-Profit Checklist TAB and upload</a:t>
          </a:r>
          <a:r>
            <a:rPr lang="en-US" sz="1200" b="1" baseline="0">
              <a:solidFill>
                <a:sysClr val="windowText" lastClr="000000"/>
              </a:solidFill>
              <a:effectLst/>
              <a:latin typeface="+mn-lt"/>
              <a:ea typeface="+mn-ea"/>
              <a:cs typeface="Arial" panose="020B0604020202020204" pitchFamily="34" charset="0"/>
            </a:rPr>
            <a:t> supporting</a:t>
          </a:r>
          <a:r>
            <a:rPr lang="en-US" sz="1200">
              <a:solidFill>
                <a:sysClr val="windowText" lastClr="000000"/>
              </a:solidFill>
              <a:effectLst/>
              <a:latin typeface="+mn-lt"/>
              <a:ea typeface="+mn-ea"/>
              <a:cs typeface="Arial" panose="020B0604020202020204" pitchFamily="34" charset="0"/>
            </a:rPr>
            <a:t> documentation.   </a:t>
          </a:r>
          <a:r>
            <a:rPr lang="en-US" sz="1200" b="1" i="1">
              <a:solidFill>
                <a:sysClr val="windowText" lastClr="000000"/>
              </a:solidFill>
              <a:effectLst/>
              <a:latin typeface="+mn-lt"/>
              <a:ea typeface="+mn-ea"/>
              <a:cs typeface="Arial" panose="020B0604020202020204" pitchFamily="34" charset="0"/>
            </a:rPr>
            <a:t>Note documentation to be submitted through THDA’s</a:t>
          </a:r>
          <a:r>
            <a:rPr lang="en-US" sz="1200" b="1" i="1" baseline="0">
              <a:solidFill>
                <a:sysClr val="windowText" lastClr="000000"/>
              </a:solidFill>
              <a:effectLst/>
              <a:latin typeface="+mn-lt"/>
              <a:ea typeface="+mn-ea"/>
              <a:cs typeface="Arial" panose="020B0604020202020204" pitchFamily="34" charset="0"/>
            </a:rPr>
            <a:t> </a:t>
          </a:r>
          <a:r>
            <a:rPr lang="en-US" sz="1200" b="1" i="1">
              <a:solidFill>
                <a:sysClr val="windowText" lastClr="000000"/>
              </a:solidFill>
              <a:effectLst/>
              <a:latin typeface="+mn-lt"/>
              <a:ea typeface="+mn-ea"/>
              <a:cs typeface="Arial" panose="020B0604020202020204" pitchFamily="34" charset="0"/>
            </a:rPr>
            <a:t>Participant Information Management System (PIMS). </a:t>
          </a:r>
          <a:r>
            <a:rPr lang="en-US" sz="1200" b="1" i="0">
              <a:solidFill>
                <a:schemeClr val="dk1"/>
              </a:solidFill>
              <a:effectLst/>
              <a:latin typeface="+mn-lt"/>
              <a:ea typeface="+mn-ea"/>
              <a:cs typeface="+mn-cs"/>
            </a:rPr>
            <a:t>https://resources.thda.org/pims </a:t>
          </a:r>
        </a:p>
        <a:p>
          <a:pPr marL="171450" marR="0" lvl="0" indent="-171450" defTabSz="914400" eaLnBrk="1" fontAlgn="auto" latinLnBrk="0" hangingPunct="1">
            <a:lnSpc>
              <a:spcPct val="100000"/>
            </a:lnSpc>
            <a:spcBef>
              <a:spcPts val="400"/>
            </a:spcBef>
            <a:spcAft>
              <a:spcPts val="0"/>
            </a:spcAft>
            <a:buClrTx/>
            <a:buSzTx/>
            <a:buFont typeface="Arial" panose="020B0604020202020204" pitchFamily="34" charset="0"/>
            <a:buChar char="•"/>
            <a:tabLst/>
            <a:defRPr/>
          </a:pPr>
          <a:r>
            <a:rPr lang="en-US" sz="1200" b="1" u="sng">
              <a:solidFill>
                <a:sysClr val="windowText" lastClr="000000"/>
              </a:solidFill>
              <a:effectLst/>
              <a:latin typeface="+mn-lt"/>
              <a:ea typeface="+mn-ea"/>
              <a:cs typeface="Arial" panose="020B0604020202020204" pitchFamily="34" charset="0"/>
            </a:rPr>
            <a:t>If applicant is a PHA and the final ownership entity is a NON-profit,  information</a:t>
          </a:r>
          <a:r>
            <a:rPr lang="en-US" sz="1200" b="1" u="sng" baseline="0">
              <a:solidFill>
                <a:sysClr val="windowText" lastClr="000000"/>
              </a:solidFill>
              <a:effectLst/>
              <a:latin typeface="+mn-lt"/>
              <a:ea typeface="+mn-ea"/>
              <a:cs typeface="Arial" panose="020B0604020202020204" pitchFamily="34" charset="0"/>
            </a:rPr>
            <a:t> for the final ownership entity must be uploaded as well. </a:t>
          </a:r>
        </a:p>
        <a:p>
          <a:pPr marL="171450" marR="0" lvl="0" indent="-171450" defTabSz="914400" eaLnBrk="1" fontAlgn="auto" latinLnBrk="0" hangingPunct="1">
            <a:lnSpc>
              <a:spcPct val="100000"/>
            </a:lnSpc>
            <a:spcBef>
              <a:spcPts val="400"/>
            </a:spcBef>
            <a:spcAft>
              <a:spcPts val="0"/>
            </a:spcAft>
            <a:buClrTx/>
            <a:buSzTx/>
            <a:buFont typeface="Arial" panose="020B0604020202020204" pitchFamily="34" charset="0"/>
            <a:buChar char="•"/>
            <a:tabLst/>
            <a:defRPr/>
          </a:pPr>
          <a:r>
            <a:rPr lang="en-US" sz="1200" b="1">
              <a:solidFill>
                <a:sysClr val="windowText" lastClr="000000"/>
              </a:solidFill>
              <a:effectLst/>
              <a:latin typeface="+mn-lt"/>
              <a:ea typeface="+mn-ea"/>
              <a:cs typeface="+mn-cs"/>
            </a:rPr>
            <a:t>All applicants must submit one copy of their latest audit or audited financial statement via PIMS.</a:t>
          </a:r>
          <a:endParaRPr lang="en-US" sz="1200" b="1" u="none">
            <a:solidFill>
              <a:sysClr val="windowText" lastClr="000000"/>
            </a:solidFill>
            <a:effectLst/>
            <a:latin typeface="+mn-lt"/>
            <a:ea typeface="+mn-ea"/>
            <a:cs typeface="Arial" panose="020B0604020202020204" pitchFamily="34" charset="0"/>
          </a:endParaRPr>
        </a:p>
        <a:p>
          <a:pPr marL="171450" marR="0" lvl="0" indent="-171450" defTabSz="914400" eaLnBrk="1" fontAlgn="auto" latinLnBrk="0" hangingPunct="1">
            <a:lnSpc>
              <a:spcPts val="1400"/>
            </a:lnSpc>
            <a:spcBef>
              <a:spcPts val="400"/>
            </a:spcBef>
            <a:spcAft>
              <a:spcPts val="0"/>
            </a:spcAft>
            <a:buClrTx/>
            <a:buSzTx/>
            <a:buFont typeface="Arial" panose="020B0604020202020204" pitchFamily="34" charset="0"/>
            <a:buChar char="•"/>
            <a:tabLst/>
            <a:defRPr/>
          </a:pPr>
          <a:r>
            <a:rPr lang="en-US" sz="1200" b="1">
              <a:solidFill>
                <a:sysClr val="windowText" lastClr="000000"/>
              </a:solidFill>
              <a:effectLst/>
              <a:latin typeface="+mn-lt"/>
              <a:ea typeface="+mn-ea"/>
              <a:cs typeface="Arial" panose="020B0604020202020204" pitchFamily="34" charset="0"/>
            </a:rPr>
            <a:t>All applicants MUST complete the Development and Operating budgets that inform the 15 year Cash Flow Proforma</a:t>
          </a:r>
          <a:r>
            <a:rPr lang="en-US" sz="1200" b="1" baseline="0">
              <a:solidFill>
                <a:sysClr val="windowText" lastClr="000000"/>
              </a:solidFill>
              <a:effectLst/>
              <a:latin typeface="+mn-lt"/>
              <a:ea typeface="+mn-ea"/>
              <a:cs typeface="Arial" panose="020B0604020202020204" pitchFamily="34" charset="0"/>
            </a:rPr>
            <a:t> included with the application. </a:t>
          </a:r>
          <a:r>
            <a:rPr lang="en-US" sz="1200" b="1">
              <a:solidFill>
                <a:sysClr val="windowText" lastClr="000000"/>
              </a:solidFill>
              <a:effectLst/>
              <a:latin typeface="+mn-lt"/>
              <a:ea typeface="+mn-ea"/>
              <a:cs typeface="Arial" panose="020B0604020202020204" pitchFamily="34" charset="0"/>
            </a:rPr>
            <a:t> The Proforma must</a:t>
          </a:r>
          <a:r>
            <a:rPr lang="en-US" sz="1200" b="1" baseline="0">
              <a:solidFill>
                <a:sysClr val="windowText" lastClr="000000"/>
              </a:solidFill>
              <a:effectLst/>
              <a:latin typeface="+mn-lt"/>
              <a:ea typeface="+mn-ea"/>
              <a:cs typeface="Arial" panose="020B0604020202020204" pitchFamily="34" charset="0"/>
            </a:rPr>
            <a:t> indicate 15 year project viability.</a:t>
          </a:r>
        </a:p>
        <a:p>
          <a:pPr marL="171450" marR="0" lvl="0" indent="-171450" defTabSz="914400" eaLnBrk="1" fontAlgn="auto" latinLnBrk="0" hangingPunct="1">
            <a:lnSpc>
              <a:spcPts val="1400"/>
            </a:lnSpc>
            <a:spcBef>
              <a:spcPts val="400"/>
            </a:spcBef>
            <a:spcAft>
              <a:spcPts val="0"/>
            </a:spcAft>
            <a:buClrTx/>
            <a:buSzTx/>
            <a:buFont typeface="Arial" panose="020B0604020202020204" pitchFamily="34" charset="0"/>
            <a:buChar char="•"/>
            <a:tabLst/>
            <a:defRPr/>
          </a:pPr>
          <a:r>
            <a:rPr lang="en-US" sz="1200" b="1">
              <a:solidFill>
                <a:sysClr val="windowText" lastClr="000000"/>
              </a:solidFill>
              <a:effectLst/>
              <a:latin typeface="+mn-lt"/>
              <a:ea typeface="+mn-ea"/>
              <a:cs typeface="Arial" panose="020B0604020202020204" pitchFamily="34" charset="0"/>
            </a:rPr>
            <a:t>Answer all questions.  If not applicable to your project, please mark N.A. OR 0.</a:t>
          </a:r>
        </a:p>
        <a:p>
          <a:pPr>
            <a:spcBef>
              <a:spcPts val="400"/>
            </a:spcBef>
          </a:pPr>
          <a:r>
            <a:rPr lang="en-US" sz="1200" b="1">
              <a:solidFill>
                <a:sysClr val="windowText" lastClr="000000"/>
              </a:solidFill>
              <a:effectLst/>
              <a:latin typeface="+mn-lt"/>
              <a:ea typeface="+mn-ea"/>
              <a:cs typeface="Arial" panose="020B0604020202020204" pitchFamily="34" charset="0"/>
            </a:rPr>
            <a:t>Incomplete applications will be disqualified. Amendments to the application including subsequent submission of supporting documenatation will NOT be considered after the application is submitted and received.</a:t>
          </a:r>
        </a:p>
        <a:p>
          <a:pPr>
            <a:spcBef>
              <a:spcPts val="400"/>
            </a:spcBef>
          </a:pPr>
          <a:r>
            <a:rPr lang="en-US" sz="1200" b="1">
              <a:solidFill>
                <a:sysClr val="windowText" lastClr="000000"/>
              </a:solidFill>
              <a:effectLst/>
              <a:latin typeface="+mn-lt"/>
              <a:ea typeface="+mn-ea"/>
              <a:cs typeface="Arial" panose="020B0604020202020204" pitchFamily="34" charset="0"/>
            </a:rPr>
            <a:t>Application MUST be printed on one side only,</a:t>
          </a:r>
          <a:r>
            <a:rPr lang="en-US" sz="1200" b="1" baseline="0">
              <a:solidFill>
                <a:sysClr val="windowText" lastClr="000000"/>
              </a:solidFill>
              <a:effectLst/>
              <a:latin typeface="+mn-lt"/>
              <a:ea typeface="+mn-ea"/>
              <a:cs typeface="Arial" panose="020B0604020202020204" pitchFamily="34" charset="0"/>
            </a:rPr>
            <a:t> signed by the Executive Director, Board Chair, President, or </a:t>
          </a:r>
          <a:r>
            <a:rPr lang="en-US" sz="1200" b="1" baseline="0">
              <a:solidFill>
                <a:sysClr val="windowText" lastClr="000000"/>
              </a:solidFill>
              <a:effectLst/>
              <a:latin typeface="+mn-lt"/>
              <a:ea typeface="+mn-ea"/>
              <a:cs typeface="+mn-cs"/>
            </a:rPr>
            <a:t>CEO and dated</a:t>
          </a:r>
          <a:r>
            <a:rPr lang="en-US" sz="1200" b="1">
              <a:solidFill>
                <a:sysClr val="windowText" lastClr="000000"/>
              </a:solidFill>
              <a:effectLst/>
              <a:latin typeface="+mn-lt"/>
              <a:ea typeface="+mn-ea"/>
              <a:cs typeface="+mn-cs"/>
            </a:rPr>
            <a:t>. Attach all required</a:t>
          </a:r>
          <a:r>
            <a:rPr lang="en-US" sz="1200" b="1" baseline="0">
              <a:solidFill>
                <a:sysClr val="windowText" lastClr="000000"/>
              </a:solidFill>
              <a:effectLst/>
              <a:latin typeface="+mn-lt"/>
              <a:ea typeface="+mn-ea"/>
              <a:cs typeface="+mn-cs"/>
            </a:rPr>
            <a:t> supporting documents.</a:t>
          </a:r>
          <a:endParaRPr lang="en-US" sz="1200" b="0" baseline="0">
            <a:solidFill>
              <a:sysClr val="windowText" lastClr="000000"/>
            </a:solidFill>
            <a:effectLst/>
            <a:latin typeface="+mn-lt"/>
            <a:ea typeface="+mn-ea"/>
            <a:cs typeface="+mn-cs"/>
          </a:endParaRPr>
        </a:p>
        <a:p>
          <a:pPr>
            <a:lnSpc>
              <a:spcPct val="100000"/>
            </a:lnSpc>
            <a:spcBef>
              <a:spcPts val="400"/>
            </a:spcBef>
          </a:pPr>
          <a:r>
            <a:rPr lang="en-US" sz="1200" b="1">
              <a:solidFill>
                <a:sysClr val="windowText" lastClr="000000"/>
              </a:solidFill>
              <a:effectLst/>
              <a:latin typeface="+mn-lt"/>
              <a:ea typeface="+mn-ea"/>
              <a:cs typeface="Arial" panose="020B0604020202020204" pitchFamily="34" charset="0"/>
            </a:rPr>
            <a:t>Submit</a:t>
          </a:r>
          <a:r>
            <a:rPr lang="en-US" sz="1200">
              <a:solidFill>
                <a:sysClr val="windowText" lastClr="000000"/>
              </a:solidFill>
              <a:effectLst/>
              <a:latin typeface="+mn-lt"/>
              <a:ea typeface="+mn-ea"/>
              <a:cs typeface="Arial" panose="020B0604020202020204" pitchFamily="34" charset="0"/>
            </a:rPr>
            <a:t> </a:t>
          </a:r>
          <a:r>
            <a:rPr lang="en-US" sz="1200" b="1">
              <a:solidFill>
                <a:sysClr val="windowText" lastClr="000000"/>
              </a:solidFill>
              <a:effectLst/>
              <a:latin typeface="+mn-lt"/>
              <a:ea typeface="+mn-ea"/>
              <a:cs typeface="Arial" panose="020B0604020202020204" pitchFamily="34" charset="0"/>
            </a:rPr>
            <a:t>ONE ORIGINAL APPLICATION and supporting information. </a:t>
          </a:r>
          <a:r>
            <a:rPr lang="en-US" sz="1200" b="1">
              <a:solidFill>
                <a:sysClr val="windowText" lastClr="000000"/>
              </a:solidFill>
              <a:effectLst/>
              <a:latin typeface="+mn-lt"/>
              <a:ea typeface="+mn-ea"/>
              <a:cs typeface="+mn-cs"/>
            </a:rPr>
            <a:t>The grant application must be submitted electronically via an Electronic File Transfer (EFT). </a:t>
          </a:r>
          <a:r>
            <a:rPr lang="en-US" sz="1200">
              <a:solidFill>
                <a:sysClr val="windowText" lastClr="000000"/>
              </a:solidFill>
              <a:effectLst/>
              <a:latin typeface="+mn-lt"/>
              <a:ea typeface="+mn-ea"/>
              <a:cs typeface="+mn-cs"/>
            </a:rPr>
            <a:t>This can </a:t>
          </a:r>
          <a:r>
            <a:rPr lang="en-US" sz="1200" b="1">
              <a:solidFill>
                <a:sysClr val="windowText" lastClr="000000"/>
              </a:solidFill>
              <a:effectLst/>
              <a:latin typeface="+mn-lt"/>
              <a:ea typeface="+mn-ea"/>
              <a:cs typeface="+mn-cs"/>
            </a:rPr>
            <a:t>ONLY</a:t>
          </a:r>
          <a:r>
            <a:rPr lang="en-US" sz="1200">
              <a:solidFill>
                <a:sysClr val="windowText" lastClr="000000"/>
              </a:solidFill>
              <a:effectLst/>
              <a:latin typeface="+mn-lt"/>
              <a:ea typeface="+mn-ea"/>
              <a:cs typeface="+mn-cs"/>
            </a:rPr>
            <a:t> be accomplished using THDA’s proprietary EFT system. In order to</a:t>
          </a:r>
          <a:r>
            <a:rPr lang="en-US" sz="1200" baseline="0">
              <a:solidFill>
                <a:sysClr val="windowText" lastClr="000000"/>
              </a:solidFill>
              <a:effectLst/>
              <a:latin typeface="+mn-lt"/>
              <a:ea typeface="+mn-ea"/>
              <a:cs typeface="+mn-cs"/>
            </a:rPr>
            <a:t> enable submission,</a:t>
          </a:r>
          <a:r>
            <a:rPr lang="en-US" sz="1200">
              <a:solidFill>
                <a:sysClr val="windowText" lastClr="000000"/>
              </a:solidFill>
              <a:effectLst/>
              <a:latin typeface="+mn-lt"/>
              <a:ea typeface="+mn-ea"/>
              <a:cs typeface="+mn-cs"/>
            </a:rPr>
            <a:t> we will need to set up an EFT account for you. Please allow a minimum of 7</a:t>
          </a:r>
          <a:r>
            <a:rPr lang="en-US" sz="1200" baseline="0">
              <a:solidFill>
                <a:sysClr val="windowText" lastClr="000000"/>
              </a:solidFill>
              <a:effectLst/>
              <a:latin typeface="+mn-lt"/>
              <a:ea typeface="+mn-ea"/>
              <a:cs typeface="+mn-cs"/>
            </a:rPr>
            <a:t> calendar</a:t>
          </a:r>
          <a:r>
            <a:rPr lang="en-US" sz="1200">
              <a:solidFill>
                <a:sysClr val="windowText" lastClr="000000"/>
              </a:solidFill>
              <a:effectLst/>
              <a:latin typeface="+mn-lt"/>
              <a:ea typeface="+mn-ea"/>
              <a:cs typeface="+mn-cs"/>
            </a:rPr>
            <a:t> days for the account to be setup before trying to submit.</a:t>
          </a:r>
          <a:r>
            <a:rPr lang="en-US" sz="1200" b="1">
              <a:solidFill>
                <a:sysClr val="windowText" lastClr="000000"/>
              </a:solidFill>
              <a:effectLst/>
              <a:latin typeface="+mn-lt"/>
              <a:ea typeface="+mn-ea"/>
              <a:cs typeface="+mn-cs"/>
            </a:rPr>
            <a:t> </a:t>
          </a:r>
          <a:endParaRPr lang="en-US" sz="1200">
            <a:solidFill>
              <a:sysClr val="windowText" lastClr="000000"/>
            </a:solidFill>
            <a:effectLst/>
            <a:latin typeface="+mn-lt"/>
            <a:ea typeface="+mn-ea"/>
            <a:cs typeface="+mn-cs"/>
          </a:endParaRPr>
        </a:p>
        <a:p>
          <a:pPr>
            <a:lnSpc>
              <a:spcPct val="100000"/>
            </a:lnSpc>
          </a:pPr>
          <a:r>
            <a:rPr lang="en-US" sz="1200" b="1">
              <a:solidFill>
                <a:sysClr val="windowText" lastClr="000000"/>
              </a:solidFill>
              <a:effectLst/>
              <a:latin typeface="+mn-lt"/>
              <a:ea typeface="+mn-ea"/>
              <a:cs typeface="+mn-cs"/>
            </a:rPr>
            <a:t> </a:t>
          </a:r>
          <a:endParaRPr lang="en-US" sz="1200">
            <a:solidFill>
              <a:sysClr val="windowText" lastClr="000000"/>
            </a:solidFill>
            <a:effectLst/>
            <a:latin typeface="+mn-lt"/>
            <a:ea typeface="+mn-ea"/>
            <a:cs typeface="+mn-cs"/>
          </a:endParaRPr>
        </a:p>
        <a:p>
          <a:pPr>
            <a:lnSpc>
              <a:spcPct val="100000"/>
            </a:lnSpc>
          </a:pPr>
          <a:r>
            <a:rPr lang="en-US" sz="1200" b="1" u="sng">
              <a:solidFill>
                <a:sysClr val="windowText" lastClr="000000"/>
              </a:solidFill>
              <a:effectLst/>
              <a:latin typeface="+mn-lt"/>
              <a:ea typeface="+mn-ea"/>
              <a:cs typeface="+mn-cs"/>
            </a:rPr>
            <a:t>YOU MUST USE THDA’S EFT SYSTEM FOR</a:t>
          </a:r>
          <a:r>
            <a:rPr lang="en-US" sz="1200" b="1" u="sng" baseline="0">
              <a:solidFill>
                <a:sysClr val="windowText" lastClr="000000"/>
              </a:solidFill>
              <a:effectLst/>
              <a:latin typeface="+mn-lt"/>
              <a:ea typeface="+mn-ea"/>
              <a:cs typeface="+mn-cs"/>
            </a:rPr>
            <a:t> </a:t>
          </a:r>
          <a:r>
            <a:rPr lang="en-US" sz="1200" b="1" u="sng">
              <a:solidFill>
                <a:sysClr val="windowText" lastClr="000000"/>
              </a:solidFill>
              <a:effectLst/>
              <a:latin typeface="+mn-lt"/>
              <a:ea typeface="+mn-ea"/>
              <a:cs typeface="+mn-cs"/>
            </a:rPr>
            <a:t>SUBMISSION. WE CAN NOT ACCEPT TRANSFERS FROM OTHER EXTERNAL SUCH AS DROPBOX. </a:t>
          </a:r>
          <a:endParaRPr lang="en-US" sz="1200">
            <a:solidFill>
              <a:sysClr val="windowText" lastClr="000000"/>
            </a:solidFill>
            <a:effectLst/>
            <a:latin typeface="+mn-lt"/>
            <a:ea typeface="+mn-ea"/>
            <a:cs typeface="+mn-cs"/>
          </a:endParaRPr>
        </a:p>
        <a:p>
          <a:pPr>
            <a:lnSpc>
              <a:spcPct val="100000"/>
            </a:lnSpc>
          </a:pPr>
          <a:r>
            <a:rPr lang="en-US" sz="1200" b="1">
              <a:solidFill>
                <a:sysClr val="windowText" lastClr="000000"/>
              </a:solidFill>
              <a:effectLst/>
              <a:latin typeface="+mn-lt"/>
              <a:ea typeface="+mn-ea"/>
              <a:cs typeface="+mn-cs"/>
            </a:rPr>
            <a:t> </a:t>
          </a:r>
          <a:endParaRPr lang="en-US" sz="1200">
            <a:solidFill>
              <a:sysClr val="windowText" lastClr="000000"/>
            </a:solidFill>
            <a:effectLst/>
            <a:latin typeface="+mn-lt"/>
            <a:ea typeface="+mn-ea"/>
            <a:cs typeface="+mn-cs"/>
          </a:endParaRPr>
        </a:p>
        <a:p>
          <a:pPr>
            <a:lnSpc>
              <a:spcPct val="100000"/>
            </a:lnSpc>
          </a:pPr>
          <a:r>
            <a:rPr lang="en-US" sz="1200" b="1">
              <a:solidFill>
                <a:sysClr val="windowText" lastClr="000000"/>
              </a:solidFill>
              <a:effectLst/>
              <a:latin typeface="+mn-lt"/>
              <a:ea typeface="+mn-ea"/>
              <a:cs typeface="+mn-cs"/>
            </a:rPr>
            <a:t>To set up your EFT account please email Kathleen Norkus at </a:t>
          </a:r>
          <a:r>
            <a:rPr lang="en-US" sz="1200" b="1" u="sng">
              <a:solidFill>
                <a:sysClr val="windowText" lastClr="000000"/>
              </a:solidFill>
              <a:effectLst/>
              <a:latin typeface="+mn-lt"/>
              <a:ea typeface="+mn-ea"/>
              <a:cs typeface="+mn-cs"/>
            </a:rPr>
            <a:t>knorkus</a:t>
          </a:r>
          <a:r>
            <a:rPr lang="en-US" sz="1200" b="1"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@thda.org</a:t>
          </a:r>
          <a:r>
            <a:rPr lang="en-US" sz="1200" b="1">
              <a:solidFill>
                <a:sysClr val="windowText" lastClr="000000"/>
              </a:solidFill>
              <a:effectLst/>
              <a:latin typeface="+mn-lt"/>
              <a:ea typeface="+mn-ea"/>
              <a:cs typeface="+mn-cs"/>
            </a:rPr>
            <a:t> or Adrienne Nevin at anevin@thda.org with the following information to</a:t>
          </a:r>
          <a:r>
            <a:rPr lang="en-US" sz="1200" b="1" baseline="0">
              <a:solidFill>
                <a:sysClr val="windowText" lastClr="000000"/>
              </a:solidFill>
              <a:effectLst/>
              <a:latin typeface="+mn-lt"/>
              <a:ea typeface="+mn-ea"/>
              <a:cs typeface="+mn-cs"/>
            </a:rPr>
            <a:t> </a:t>
          </a:r>
          <a:r>
            <a:rPr lang="en-US" sz="1200" b="1">
              <a:solidFill>
                <a:sysClr val="windowText" lastClr="000000"/>
              </a:solidFill>
              <a:effectLst/>
              <a:latin typeface="+mn-lt"/>
              <a:ea typeface="+mn-ea"/>
              <a:cs typeface="+mn-cs"/>
            </a:rPr>
            <a:t>set up your account.</a:t>
          </a:r>
        </a:p>
        <a:p>
          <a:pPr>
            <a:lnSpc>
              <a:spcPct val="100000"/>
            </a:lnSpc>
          </a:pPr>
          <a:r>
            <a:rPr lang="en-US" sz="1200" b="1">
              <a:solidFill>
                <a:sysClr val="windowText" lastClr="000000"/>
              </a:solidFill>
              <a:effectLst/>
              <a:latin typeface="+mn-lt"/>
              <a:ea typeface="+mn-ea"/>
              <a:cs typeface="+mn-cs"/>
            </a:rPr>
            <a:t> </a:t>
          </a:r>
        </a:p>
        <a:p>
          <a:pPr>
            <a:lnSpc>
              <a:spcPct val="100000"/>
            </a:lnSpc>
          </a:pPr>
          <a:endParaRPr lang="en-US" sz="1200">
            <a:solidFill>
              <a:sysClr val="windowText" lastClr="000000"/>
            </a:solidFill>
            <a:effectLst/>
            <a:latin typeface="+mn-lt"/>
            <a:ea typeface="+mn-ea"/>
            <a:cs typeface="+mn-cs"/>
          </a:endParaRPr>
        </a:p>
        <a:p>
          <a:pPr>
            <a:lnSpc>
              <a:spcPct val="100000"/>
            </a:lnSpc>
          </a:pPr>
          <a:r>
            <a:rPr lang="en-US" sz="1200">
              <a:solidFill>
                <a:sysClr val="windowText" lastClr="000000"/>
              </a:solidFill>
              <a:effectLst/>
              <a:latin typeface="+mn-lt"/>
              <a:ea typeface="+mn-ea"/>
              <a:cs typeface="+mn-cs"/>
            </a:rPr>
            <a:t>Grant You are Applying for:</a:t>
          </a:r>
        </a:p>
        <a:p>
          <a:pPr>
            <a:lnSpc>
              <a:spcPct val="100000"/>
            </a:lnSpc>
          </a:pPr>
          <a:r>
            <a:rPr lang="en-US" sz="1200">
              <a:solidFill>
                <a:sysClr val="windowText" lastClr="000000"/>
              </a:solidFill>
              <a:effectLst/>
              <a:latin typeface="+mn-lt"/>
              <a:ea typeface="+mn-ea"/>
              <a:cs typeface="+mn-cs"/>
            </a:rPr>
            <a:t>Name:</a:t>
          </a:r>
        </a:p>
        <a:p>
          <a:pPr>
            <a:lnSpc>
              <a:spcPct val="100000"/>
            </a:lnSpc>
          </a:pPr>
          <a:r>
            <a:rPr lang="en-US" sz="1200">
              <a:solidFill>
                <a:sysClr val="windowText" lastClr="000000"/>
              </a:solidFill>
              <a:effectLst/>
              <a:latin typeface="+mn-lt"/>
              <a:ea typeface="+mn-ea"/>
              <a:cs typeface="+mn-cs"/>
            </a:rPr>
            <a:t>Email Address:</a:t>
          </a:r>
        </a:p>
        <a:p>
          <a:pPr>
            <a:lnSpc>
              <a:spcPct val="100000"/>
            </a:lnSpc>
          </a:pPr>
          <a:r>
            <a:rPr lang="en-US" sz="1200">
              <a:solidFill>
                <a:sysClr val="windowText" lastClr="000000"/>
              </a:solidFill>
              <a:effectLst/>
              <a:latin typeface="+mn-lt"/>
              <a:ea typeface="+mn-ea"/>
              <a:cs typeface="+mn-cs"/>
            </a:rPr>
            <a:t>Phone Number:</a:t>
          </a:r>
          <a:endParaRPr lang="en-US" sz="1200" b="1">
            <a:solidFill>
              <a:sysClr val="windowText" lastClr="000000"/>
            </a:solidFill>
            <a:effectLst/>
            <a:latin typeface="+mn-lt"/>
            <a:ea typeface="+mn-ea"/>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26670</xdr:rowOff>
    </xdr:from>
    <xdr:to>
      <xdr:col>9</xdr:col>
      <xdr:colOff>733335</xdr:colOff>
      <xdr:row>52</xdr:row>
      <xdr:rowOff>133366</xdr:rowOff>
    </xdr:to>
    <xdr:sp macro="" textlink="">
      <xdr:nvSpPr>
        <xdr:cNvPr id="2" name="TextBox 1">
          <a:extLst>
            <a:ext uri="{FF2B5EF4-FFF2-40B4-BE49-F238E27FC236}">
              <a16:creationId xmlns:a16="http://schemas.microsoft.com/office/drawing/2014/main" id="{683C76DF-7393-DD73-905D-737FB8F1DDFD}"/>
            </a:ext>
          </a:extLst>
        </xdr:cNvPr>
        <xdr:cNvSpPr txBox="1"/>
      </xdr:nvSpPr>
      <xdr:spPr>
        <a:xfrm>
          <a:off x="0" y="1531620"/>
          <a:ext cx="6400800" cy="7322820"/>
        </a:xfrm>
        <a:prstGeom prst="rect">
          <a:avLst/>
        </a:prstGeom>
        <a:solidFill>
          <a:srgbClr val="C1F1C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0</xdr:col>
      <xdr:colOff>36195</xdr:colOff>
      <xdr:row>0</xdr:row>
      <xdr:rowOff>47625</xdr:rowOff>
    </xdr:from>
    <xdr:to>
      <xdr:col>9</xdr:col>
      <xdr:colOff>704802</xdr:colOff>
      <xdr:row>8</xdr:row>
      <xdr:rowOff>114300</xdr:rowOff>
    </xdr:to>
    <xdr:sp macro="" textlink="">
      <xdr:nvSpPr>
        <xdr:cNvPr id="3" name="TextBox 2">
          <a:extLst>
            <a:ext uri="{FF2B5EF4-FFF2-40B4-BE49-F238E27FC236}">
              <a16:creationId xmlns:a16="http://schemas.microsoft.com/office/drawing/2014/main" id="{87C91D1F-82DD-BC71-11A8-D6258A36A486}"/>
            </a:ext>
          </a:extLst>
        </xdr:cNvPr>
        <xdr:cNvSpPr txBox="1"/>
      </xdr:nvSpPr>
      <xdr:spPr>
        <a:xfrm>
          <a:off x="36195" y="47625"/>
          <a:ext cx="6240732" cy="1362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ts val="1200"/>
            </a:lnSpc>
          </a:pPr>
          <a:r>
            <a:rPr lang="en-US" sz="1200">
              <a:solidFill>
                <a:schemeClr val="dk1"/>
              </a:solidFill>
              <a:effectLst/>
              <a:latin typeface="+mn-lt"/>
              <a:ea typeface="+mn-ea"/>
              <a:cs typeface="+mn-cs"/>
            </a:rPr>
            <a:t>*Briefly describe your proposed project to</a:t>
          </a:r>
          <a:r>
            <a:rPr lang="en-US" sz="1200" baseline="0">
              <a:solidFill>
                <a:schemeClr val="dk1"/>
              </a:solidFill>
              <a:effectLst/>
              <a:latin typeface="+mn-lt"/>
              <a:ea typeface="+mn-ea"/>
              <a:cs typeface="+mn-cs"/>
            </a:rPr>
            <a:t> expand or preserve rental housing for Qualified Populations</a:t>
          </a:r>
          <a:r>
            <a:rPr lang="en-US" sz="1200">
              <a:solidFill>
                <a:schemeClr val="dk1"/>
              </a:solidFill>
              <a:effectLst/>
              <a:latin typeface="+mn-lt"/>
              <a:ea typeface="+mn-ea"/>
              <a:cs typeface="+mn-cs"/>
            </a:rPr>
            <a:t>.  Tell what you are going to do, where you are going to do it, who and how many will benefit, and how you will use the grant funds. Specify any special needs populations to be targeted.</a:t>
          </a:r>
          <a:r>
            <a:rPr lang="en-US" sz="1200" baseline="0">
              <a:solidFill>
                <a:schemeClr val="dk1"/>
              </a:solidFill>
              <a:effectLst/>
              <a:latin typeface="+mn-lt"/>
              <a:ea typeface="+mn-ea"/>
              <a:cs typeface="+mn-cs"/>
            </a:rPr>
            <a:t> If units designated for disabled persons will exceed 20%, explain steps taken to meet the </a:t>
          </a:r>
          <a:r>
            <a:rPr lang="en-US" sz="1200" b="0" i="0" u="none" strike="noStrike" baseline="0">
              <a:solidFill>
                <a:schemeClr val="dk1"/>
              </a:solidFill>
              <a:latin typeface="+mn-lt"/>
              <a:ea typeface="+mn-ea"/>
              <a:cs typeface="+mn-cs"/>
            </a:rPr>
            <a:t>qualities of settings that are eligible for reimbursement under the Medicaid Home and Community-Based Services. If additional space is needed please put see attached in text box and attach your document titled Part 2- Narrative to your application.  If the HOME ARP units will have any type of </a:t>
          </a:r>
          <a:r>
            <a:rPr lang="en-US" sz="1200" b="1" i="0" u="none" strike="noStrike" baseline="0">
              <a:solidFill>
                <a:schemeClr val="dk1"/>
              </a:solidFill>
              <a:latin typeface="+mn-lt"/>
              <a:ea typeface="+mn-ea"/>
              <a:cs typeface="+mn-cs"/>
            </a:rPr>
            <a:t>project</a:t>
          </a:r>
          <a:r>
            <a:rPr lang="en-US" sz="1200" b="0" i="0" u="none" strike="noStrike" baseline="0">
              <a:solidFill>
                <a:schemeClr val="dk1"/>
              </a:solidFill>
              <a:latin typeface="+mn-lt"/>
              <a:ea typeface="+mn-ea"/>
              <a:cs typeface="+mn-cs"/>
            </a:rPr>
            <a:t> based subsidy or </a:t>
          </a:r>
          <a:r>
            <a:rPr lang="en-US" sz="1200" b="1" i="0" u="none" strike="noStrike" baseline="0">
              <a:solidFill>
                <a:schemeClr val="dk1"/>
              </a:solidFill>
              <a:latin typeface="+mn-lt"/>
              <a:ea typeface="+mn-ea"/>
              <a:cs typeface="+mn-cs"/>
            </a:rPr>
            <a:t>project</a:t>
          </a:r>
          <a:r>
            <a:rPr lang="en-US" sz="1200" b="0" i="0" u="none" strike="noStrike" baseline="0">
              <a:solidFill>
                <a:schemeClr val="dk1"/>
              </a:solidFill>
              <a:latin typeface="+mn-lt"/>
              <a:ea typeface="+mn-ea"/>
              <a:cs typeface="+mn-cs"/>
            </a:rPr>
            <a:t> based vouchers, please explain. </a:t>
          </a:r>
          <a:endParaRPr lang="en-US" sz="1200">
            <a:latin typeface="+mn-l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26670</xdr:colOff>
      <xdr:row>174</xdr:row>
      <xdr:rowOff>15240</xdr:rowOff>
    </xdr:from>
    <xdr:to>
      <xdr:col>14</xdr:col>
      <xdr:colOff>0</xdr:colOff>
      <xdr:row>174</xdr:row>
      <xdr:rowOff>2167910</xdr:rowOff>
    </xdr:to>
    <xdr:sp macro="" textlink="">
      <xdr:nvSpPr>
        <xdr:cNvPr id="2" name="TextBox 1">
          <a:extLst>
            <a:ext uri="{FF2B5EF4-FFF2-40B4-BE49-F238E27FC236}">
              <a16:creationId xmlns:a16="http://schemas.microsoft.com/office/drawing/2014/main" id="{2F39076A-8858-1BD0-10EA-95F123DC21F8}"/>
            </a:ext>
          </a:extLst>
        </xdr:cNvPr>
        <xdr:cNvSpPr txBox="1"/>
      </xdr:nvSpPr>
      <xdr:spPr>
        <a:xfrm>
          <a:off x="28575" y="24574500"/>
          <a:ext cx="8658225" cy="2143125"/>
        </a:xfrm>
        <a:prstGeom prst="rect">
          <a:avLst/>
        </a:prstGeom>
        <a:solidFill>
          <a:srgbClr val="C1F1C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42</xdr:row>
      <xdr:rowOff>30480</xdr:rowOff>
    </xdr:from>
    <xdr:to>
      <xdr:col>11</xdr:col>
      <xdr:colOff>1885</xdr:colOff>
      <xdr:row>42</xdr:row>
      <xdr:rowOff>1486010</xdr:rowOff>
    </xdr:to>
    <xdr:sp macro="" textlink="">
      <xdr:nvSpPr>
        <xdr:cNvPr id="3" name="TextBox 2">
          <a:extLst>
            <a:ext uri="{FF2B5EF4-FFF2-40B4-BE49-F238E27FC236}">
              <a16:creationId xmlns:a16="http://schemas.microsoft.com/office/drawing/2014/main" id="{A567CBF3-3506-5539-21B0-0CA6B5A9C3CB}"/>
            </a:ext>
          </a:extLst>
        </xdr:cNvPr>
        <xdr:cNvSpPr txBox="1"/>
      </xdr:nvSpPr>
      <xdr:spPr>
        <a:xfrm>
          <a:off x="213360" y="7429500"/>
          <a:ext cx="6400800" cy="1478280"/>
        </a:xfrm>
        <a:prstGeom prst="rect">
          <a:avLst/>
        </a:prstGeom>
        <a:solidFill>
          <a:srgbClr val="C1F1C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1</xdr:col>
      <xdr:colOff>0</xdr:colOff>
      <xdr:row>45</xdr:row>
      <xdr:rowOff>38100</xdr:rowOff>
    </xdr:from>
    <xdr:to>
      <xdr:col>11</xdr:col>
      <xdr:colOff>0</xdr:colOff>
      <xdr:row>45</xdr:row>
      <xdr:rowOff>1360192</xdr:rowOff>
    </xdr:to>
    <xdr:sp macro="" textlink="">
      <xdr:nvSpPr>
        <xdr:cNvPr id="4" name="TextBox 3">
          <a:extLst>
            <a:ext uri="{FF2B5EF4-FFF2-40B4-BE49-F238E27FC236}">
              <a16:creationId xmlns:a16="http://schemas.microsoft.com/office/drawing/2014/main" id="{48B48475-17E0-39B6-1DCB-CB5D75F94CAC}"/>
            </a:ext>
          </a:extLst>
        </xdr:cNvPr>
        <xdr:cNvSpPr txBox="1"/>
      </xdr:nvSpPr>
      <xdr:spPr>
        <a:xfrm>
          <a:off x="205740" y="9311640"/>
          <a:ext cx="6416040" cy="1318260"/>
        </a:xfrm>
        <a:prstGeom prst="rect">
          <a:avLst/>
        </a:prstGeom>
        <a:solidFill>
          <a:srgbClr val="C1F1C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1</xdr:col>
      <xdr:colOff>26670</xdr:colOff>
      <xdr:row>48</xdr:row>
      <xdr:rowOff>47625</xdr:rowOff>
    </xdr:from>
    <xdr:to>
      <xdr:col>10</xdr:col>
      <xdr:colOff>800095</xdr:colOff>
      <xdr:row>48</xdr:row>
      <xdr:rowOff>1457325</xdr:rowOff>
    </xdr:to>
    <xdr:sp macro="" textlink="">
      <xdr:nvSpPr>
        <xdr:cNvPr id="5" name="TextBox 4">
          <a:extLst>
            <a:ext uri="{FF2B5EF4-FFF2-40B4-BE49-F238E27FC236}">
              <a16:creationId xmlns:a16="http://schemas.microsoft.com/office/drawing/2014/main" id="{4CED4FD4-7C6C-8DDB-614F-BB7576482B4E}"/>
            </a:ext>
          </a:extLst>
        </xdr:cNvPr>
        <xdr:cNvSpPr txBox="1"/>
      </xdr:nvSpPr>
      <xdr:spPr>
        <a:xfrm>
          <a:off x="220980" y="11079480"/>
          <a:ext cx="6400800" cy="1409700"/>
        </a:xfrm>
        <a:prstGeom prst="rect">
          <a:avLst/>
        </a:prstGeom>
        <a:solidFill>
          <a:srgbClr val="C1F1C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1</xdr:col>
      <xdr:colOff>30480</xdr:colOff>
      <xdr:row>70</xdr:row>
      <xdr:rowOff>24765</xdr:rowOff>
    </xdr:from>
    <xdr:to>
      <xdr:col>10</xdr:col>
      <xdr:colOff>771525</xdr:colOff>
      <xdr:row>78</xdr:row>
      <xdr:rowOff>114684</xdr:rowOff>
    </xdr:to>
    <xdr:sp macro="" textlink="">
      <xdr:nvSpPr>
        <xdr:cNvPr id="8" name="TextBox 7">
          <a:extLst>
            <a:ext uri="{FF2B5EF4-FFF2-40B4-BE49-F238E27FC236}">
              <a16:creationId xmlns:a16="http://schemas.microsoft.com/office/drawing/2014/main" id="{76AD2C7B-CB41-E9F3-CAC8-2549FD2748B6}"/>
            </a:ext>
          </a:extLst>
        </xdr:cNvPr>
        <xdr:cNvSpPr txBox="1"/>
      </xdr:nvSpPr>
      <xdr:spPr>
        <a:xfrm>
          <a:off x="243840" y="19394805"/>
          <a:ext cx="6638925" cy="1674879"/>
        </a:xfrm>
        <a:prstGeom prst="rect">
          <a:avLst/>
        </a:prstGeom>
        <a:solidFill>
          <a:srgbClr val="C1F1C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1</xdr:col>
      <xdr:colOff>28575</xdr:colOff>
      <xdr:row>98</xdr:row>
      <xdr:rowOff>7620</xdr:rowOff>
    </xdr:from>
    <xdr:to>
      <xdr:col>10</xdr:col>
      <xdr:colOff>796441</xdr:colOff>
      <xdr:row>98</xdr:row>
      <xdr:rowOff>1123897</xdr:rowOff>
    </xdr:to>
    <xdr:sp macro="" textlink="">
      <xdr:nvSpPr>
        <xdr:cNvPr id="10" name="TextBox 9">
          <a:extLst>
            <a:ext uri="{FF2B5EF4-FFF2-40B4-BE49-F238E27FC236}">
              <a16:creationId xmlns:a16="http://schemas.microsoft.com/office/drawing/2014/main" id="{12174E02-CB13-E4B2-9D7D-1F62CC4F81EE}"/>
            </a:ext>
          </a:extLst>
        </xdr:cNvPr>
        <xdr:cNvSpPr txBox="1"/>
      </xdr:nvSpPr>
      <xdr:spPr>
        <a:xfrm>
          <a:off x="236220" y="20764500"/>
          <a:ext cx="6362700" cy="1097280"/>
        </a:xfrm>
        <a:prstGeom prst="rect">
          <a:avLst/>
        </a:prstGeom>
        <a:solidFill>
          <a:srgbClr val="C1F1C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1</xdr:col>
      <xdr:colOff>26670</xdr:colOff>
      <xdr:row>103</xdr:row>
      <xdr:rowOff>11429</xdr:rowOff>
    </xdr:from>
    <xdr:to>
      <xdr:col>10</xdr:col>
      <xdr:colOff>779318</xdr:colOff>
      <xdr:row>103</xdr:row>
      <xdr:rowOff>2634732</xdr:rowOff>
    </xdr:to>
    <xdr:sp macro="" textlink="">
      <xdr:nvSpPr>
        <xdr:cNvPr id="11" name="TextBox 10">
          <a:extLst>
            <a:ext uri="{FF2B5EF4-FFF2-40B4-BE49-F238E27FC236}">
              <a16:creationId xmlns:a16="http://schemas.microsoft.com/office/drawing/2014/main" id="{B6851B07-BFB0-C9F7-7685-C919DEFAA612}"/>
            </a:ext>
          </a:extLst>
        </xdr:cNvPr>
        <xdr:cNvSpPr txBox="1"/>
      </xdr:nvSpPr>
      <xdr:spPr>
        <a:xfrm>
          <a:off x="232410" y="22778084"/>
          <a:ext cx="6534150" cy="2615565"/>
        </a:xfrm>
        <a:prstGeom prst="rect">
          <a:avLst/>
        </a:prstGeom>
        <a:solidFill>
          <a:srgbClr val="C1F1C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1</xdr:col>
      <xdr:colOff>26670</xdr:colOff>
      <xdr:row>106</xdr:row>
      <xdr:rowOff>28575</xdr:rowOff>
    </xdr:from>
    <xdr:to>
      <xdr:col>11</xdr:col>
      <xdr:colOff>2051</xdr:colOff>
      <xdr:row>106</xdr:row>
      <xdr:rowOff>1562100</xdr:rowOff>
    </xdr:to>
    <xdr:sp macro="" textlink="">
      <xdr:nvSpPr>
        <xdr:cNvPr id="12" name="TextBox 11">
          <a:extLst>
            <a:ext uri="{FF2B5EF4-FFF2-40B4-BE49-F238E27FC236}">
              <a16:creationId xmlns:a16="http://schemas.microsoft.com/office/drawing/2014/main" id="{2AA0D0D1-B183-8AEE-AC3F-147485F15B83}"/>
            </a:ext>
          </a:extLst>
        </xdr:cNvPr>
        <xdr:cNvSpPr txBox="1"/>
      </xdr:nvSpPr>
      <xdr:spPr>
        <a:xfrm>
          <a:off x="228600" y="23842980"/>
          <a:ext cx="6347460" cy="1531620"/>
        </a:xfrm>
        <a:prstGeom prst="rect">
          <a:avLst/>
        </a:prstGeom>
        <a:solidFill>
          <a:srgbClr val="C1F1C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1</xdr:col>
      <xdr:colOff>26670</xdr:colOff>
      <xdr:row>109</xdr:row>
      <xdr:rowOff>9525</xdr:rowOff>
    </xdr:from>
    <xdr:to>
      <xdr:col>11</xdr:col>
      <xdr:colOff>2051</xdr:colOff>
      <xdr:row>109</xdr:row>
      <xdr:rowOff>2308867</xdr:rowOff>
    </xdr:to>
    <xdr:sp macro="" textlink="">
      <xdr:nvSpPr>
        <xdr:cNvPr id="2" name="TextBox 1">
          <a:extLst>
            <a:ext uri="{FF2B5EF4-FFF2-40B4-BE49-F238E27FC236}">
              <a16:creationId xmlns:a16="http://schemas.microsoft.com/office/drawing/2014/main" id="{7E563FAD-35F9-85BE-3CA3-C3EC09712C91}"/>
            </a:ext>
          </a:extLst>
        </xdr:cNvPr>
        <xdr:cNvSpPr txBox="1"/>
      </xdr:nvSpPr>
      <xdr:spPr>
        <a:xfrm>
          <a:off x="232410" y="27809190"/>
          <a:ext cx="6509411" cy="2289810"/>
        </a:xfrm>
        <a:prstGeom prst="rect">
          <a:avLst/>
        </a:prstGeom>
        <a:solidFill>
          <a:srgbClr val="C1F1C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1</xdr:col>
      <xdr:colOff>22860</xdr:colOff>
      <xdr:row>40</xdr:row>
      <xdr:rowOff>28575</xdr:rowOff>
    </xdr:from>
    <xdr:to>
      <xdr:col>10</xdr:col>
      <xdr:colOff>779120</xdr:colOff>
      <xdr:row>40</xdr:row>
      <xdr:rowOff>1264912</xdr:rowOff>
    </xdr:to>
    <xdr:sp macro="" textlink="">
      <xdr:nvSpPr>
        <xdr:cNvPr id="7" name="TextBox 6">
          <a:extLst>
            <a:ext uri="{FF2B5EF4-FFF2-40B4-BE49-F238E27FC236}">
              <a16:creationId xmlns:a16="http://schemas.microsoft.com/office/drawing/2014/main" id="{D2D61CC6-986F-FD2D-6CF6-6E770A660752}"/>
            </a:ext>
          </a:extLst>
        </xdr:cNvPr>
        <xdr:cNvSpPr txBox="1"/>
      </xdr:nvSpPr>
      <xdr:spPr>
        <a:xfrm>
          <a:off x="228600" y="7305675"/>
          <a:ext cx="6562725" cy="1257300"/>
        </a:xfrm>
        <a:prstGeom prst="rect">
          <a:avLst/>
        </a:prstGeom>
        <a:solidFill>
          <a:srgbClr val="C1F1C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214630</xdr:colOff>
      <xdr:row>49</xdr:row>
      <xdr:rowOff>39370</xdr:rowOff>
    </xdr:from>
    <xdr:ext cx="219522" cy="278307"/>
    <xdr:sp macro="" textlink="">
      <xdr:nvSpPr>
        <xdr:cNvPr id="2" name="TextBox 1">
          <a:extLst>
            <a:ext uri="{FF2B5EF4-FFF2-40B4-BE49-F238E27FC236}">
              <a16:creationId xmlns:a16="http://schemas.microsoft.com/office/drawing/2014/main" id="{5EF7C889-1974-1235-3E2D-5E1B73CAC1C6}"/>
            </a:ext>
          </a:extLst>
        </xdr:cNvPr>
        <xdr:cNvSpPr txBox="1"/>
      </xdr:nvSpPr>
      <xdr:spPr>
        <a:xfrm>
          <a:off x="10208260" y="859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xdr:from>
      <xdr:col>0</xdr:col>
      <xdr:colOff>38100</xdr:colOff>
      <xdr:row>1</xdr:row>
      <xdr:rowOff>45721</xdr:rowOff>
    </xdr:from>
    <xdr:to>
      <xdr:col>1</xdr:col>
      <xdr:colOff>5712</xdr:colOff>
      <xdr:row>52</xdr:row>
      <xdr:rowOff>30481</xdr:rowOff>
    </xdr:to>
    <xdr:sp macro="" textlink="">
      <xdr:nvSpPr>
        <xdr:cNvPr id="3" name="TextBox 2">
          <a:extLst>
            <a:ext uri="{FF2B5EF4-FFF2-40B4-BE49-F238E27FC236}">
              <a16:creationId xmlns:a16="http://schemas.microsoft.com/office/drawing/2014/main" id="{E0C82CD3-B792-1CD6-A6C0-F0C0B17FD70B}"/>
            </a:ext>
          </a:extLst>
        </xdr:cNvPr>
        <xdr:cNvSpPr txBox="1"/>
      </xdr:nvSpPr>
      <xdr:spPr>
        <a:xfrm>
          <a:off x="38100" y="441961"/>
          <a:ext cx="8357232" cy="853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Arial" panose="020B0604020202020204" pitchFamily="34" charset="0"/>
            </a:rPr>
            <a:t>A.   DEVELOPMENT BUDGET</a:t>
          </a:r>
          <a:r>
            <a:rPr lang="en-US" sz="1200" b="1" baseline="0">
              <a:solidFill>
                <a:schemeClr val="dk1"/>
              </a:solidFill>
              <a:effectLst/>
              <a:latin typeface="+mn-lt"/>
              <a:ea typeface="+mn-ea"/>
              <a:cs typeface="Arial" panose="020B0604020202020204" pitchFamily="34" charset="0"/>
            </a:rPr>
            <a:t> </a:t>
          </a:r>
          <a:r>
            <a:rPr lang="en-US" sz="1200" b="1">
              <a:solidFill>
                <a:schemeClr val="dk1"/>
              </a:solidFill>
              <a:effectLst/>
              <a:latin typeface="+mn-lt"/>
              <a:ea typeface="+mn-ea"/>
              <a:cs typeface="Arial" panose="020B0604020202020204" pitchFamily="34" charset="0"/>
            </a:rPr>
            <a:t>PROFORMA </a:t>
          </a:r>
        </a:p>
        <a:p>
          <a:endParaRPr lang="en-US" sz="1200">
            <a:solidFill>
              <a:schemeClr val="dk1"/>
            </a:solidFill>
            <a:effectLst/>
            <a:latin typeface="+mn-lt"/>
            <a:ea typeface="+mn-ea"/>
            <a:cs typeface="Arial" panose="020B0604020202020204" pitchFamily="34" charset="0"/>
          </a:endParaRPr>
        </a:p>
        <a:p>
          <a:r>
            <a:rPr lang="en-US" sz="1200">
              <a:solidFill>
                <a:schemeClr val="dk1"/>
              </a:solidFill>
              <a:effectLst/>
              <a:latin typeface="+mn-lt"/>
              <a:ea typeface="+mn-ea"/>
              <a:cs typeface="Arial" panose="020B0604020202020204" pitchFamily="34" charset="0"/>
            </a:rPr>
            <a:t>This worksheet is used to calculate your total development budget. It includes all uses of funds for hard and soft costs as well as sources of funds. From the Operating budget worksheet, it carries over the amount of a mortgage loan that the project can support, then subtracts the mortgage amount and developer equity by formula to determine the required HOME ARP funding amount. </a:t>
          </a:r>
        </a:p>
        <a:p>
          <a:r>
            <a:rPr lang="en-US" sz="1200" b="1">
              <a:solidFill>
                <a:schemeClr val="dk1"/>
              </a:solidFill>
              <a:effectLst/>
              <a:latin typeface="+mn-lt"/>
              <a:ea typeface="+mn-ea"/>
              <a:cs typeface="Arial" panose="020B0604020202020204" pitchFamily="34" charset="0"/>
            </a:rPr>
            <a:t> </a:t>
          </a:r>
          <a:endParaRPr lang="en-US" sz="1200">
            <a:solidFill>
              <a:schemeClr val="dk1"/>
            </a:solidFill>
            <a:effectLst/>
            <a:latin typeface="+mn-lt"/>
            <a:ea typeface="+mn-ea"/>
            <a:cs typeface="Arial" panose="020B0604020202020204" pitchFamily="34" charset="0"/>
          </a:endParaRPr>
        </a:p>
        <a:p>
          <a:r>
            <a:rPr lang="en-US" sz="1200" b="1">
              <a:solidFill>
                <a:schemeClr val="dk1"/>
              </a:solidFill>
              <a:effectLst/>
              <a:latin typeface="+mn-lt"/>
              <a:ea typeface="+mn-ea"/>
              <a:cs typeface="Arial" panose="020B0604020202020204" pitchFamily="34" charset="0"/>
            </a:rPr>
            <a:t>Acquisition Costs</a:t>
          </a:r>
          <a:endParaRPr lang="en-US" sz="1200">
            <a:solidFill>
              <a:schemeClr val="dk1"/>
            </a:solidFill>
            <a:effectLst/>
            <a:latin typeface="+mn-lt"/>
            <a:ea typeface="+mn-ea"/>
            <a:cs typeface="Arial" panose="020B0604020202020204" pitchFamily="34" charset="0"/>
          </a:endParaRPr>
        </a:p>
        <a:p>
          <a:r>
            <a:rPr lang="en-US" sz="1200">
              <a:solidFill>
                <a:schemeClr val="dk1"/>
              </a:solidFill>
              <a:effectLst/>
              <a:latin typeface="+mn-lt"/>
              <a:ea typeface="+mn-ea"/>
              <a:cs typeface="Arial" panose="020B0604020202020204" pitchFamily="34" charset="0"/>
            </a:rPr>
            <a:t>In this template separate lines are shown for land and building costs, although these could be combined into one line item if desired. Soft costs related to acquisition, such as the appraisal and closing costs, should be listed under soft costs.</a:t>
          </a:r>
        </a:p>
        <a:p>
          <a:r>
            <a:rPr lang="en-US" sz="1200" b="1">
              <a:solidFill>
                <a:schemeClr val="dk1"/>
              </a:solidFill>
              <a:effectLst/>
              <a:latin typeface="+mn-lt"/>
              <a:ea typeface="+mn-ea"/>
              <a:cs typeface="Arial" panose="020B0604020202020204" pitchFamily="34" charset="0"/>
            </a:rPr>
            <a:t> </a:t>
          </a:r>
          <a:endParaRPr lang="en-US" sz="1200">
            <a:solidFill>
              <a:schemeClr val="dk1"/>
            </a:solidFill>
            <a:effectLst/>
            <a:latin typeface="+mn-lt"/>
            <a:ea typeface="+mn-ea"/>
            <a:cs typeface="Arial" panose="020B0604020202020204" pitchFamily="34" charset="0"/>
          </a:endParaRPr>
        </a:p>
        <a:p>
          <a:r>
            <a:rPr lang="en-US" sz="1200" b="1">
              <a:solidFill>
                <a:schemeClr val="dk1"/>
              </a:solidFill>
              <a:effectLst/>
              <a:latin typeface="+mn-lt"/>
              <a:ea typeface="+mn-ea"/>
              <a:cs typeface="Arial" panose="020B0604020202020204" pitchFamily="34" charset="0"/>
            </a:rPr>
            <a:t>Construction Costs</a:t>
          </a:r>
          <a:endParaRPr lang="en-US" sz="1200">
            <a:solidFill>
              <a:schemeClr val="dk1"/>
            </a:solidFill>
            <a:effectLst/>
            <a:latin typeface="+mn-lt"/>
            <a:ea typeface="+mn-ea"/>
            <a:cs typeface="Arial" panose="020B0604020202020204" pitchFamily="34" charset="0"/>
          </a:endParaRPr>
        </a:p>
        <a:p>
          <a:r>
            <a:rPr lang="en-US" sz="1200">
              <a:solidFill>
                <a:schemeClr val="dk1"/>
              </a:solidFill>
              <a:effectLst/>
              <a:latin typeface="+mn-lt"/>
              <a:ea typeface="+mn-ea"/>
              <a:cs typeface="Arial" panose="020B0604020202020204" pitchFamily="34" charset="0"/>
            </a:rPr>
            <a:t>The amount should be estimated until there is a contract, then the actual contract amount should be entered. Besides the "hard" costs of materials and labor, the contract price will typically include such components as an allowance for the contractor's project-related expenses or "general requirements" such as building permits, fencing around the site, temporary storage for materials, the contractor's overhead/profit, and the cost of a performance bond or letter of credit provided by the contractor to ensure that the project will be completed (if required). This amount should also include site improvements such as excavation for foundations or utilities, grading of the site, walkways, on-site roads, landscaping, outdoor lighting, or parking spaces. Estimates of construction costs for rental rehab or new construction rental projects are usually completed by an architect or Rehabilitation Coordinator based on construction plans or a work write-up. If substantial rehab or structural repairs are involved, the estimate or a portion thereof might be created by an architect with input from a engineer. In the case of rental rehab projects funded by HOME ARP, limited off-site infrastructure costs might be included that are crucial to making the development marketable.  This could include work repairing contiguous and nearby sidewalks or alleys. </a:t>
          </a:r>
        </a:p>
        <a:p>
          <a:r>
            <a:rPr lang="en-US" sz="1200">
              <a:solidFill>
                <a:schemeClr val="dk1"/>
              </a:solidFill>
              <a:effectLst/>
              <a:latin typeface="+mn-lt"/>
              <a:ea typeface="+mn-ea"/>
              <a:cs typeface="Arial" panose="020B0604020202020204" pitchFamily="34" charset="0"/>
            </a:rPr>
            <a:t> </a:t>
          </a:r>
        </a:p>
        <a:p>
          <a:r>
            <a:rPr lang="en-US" sz="1200">
              <a:solidFill>
                <a:schemeClr val="dk1"/>
              </a:solidFill>
              <a:effectLst/>
              <a:latin typeface="+mn-lt"/>
              <a:ea typeface="+mn-ea"/>
              <a:cs typeface="Arial" panose="020B0604020202020204" pitchFamily="34" charset="0"/>
            </a:rPr>
            <a:t>Including a construction contingency amount outside the construction contract is typical and advisable. Usually, the amount of contingency funds is not shared with the contractor. The contingency is used to fund change orders. Typical contingency amounts for rental rehab projects are 10% to 15%. Typically, the more carefully the project has been evaluated and specifications identified, the lower the contingency amount needed. </a:t>
          </a:r>
        </a:p>
        <a:p>
          <a:r>
            <a:rPr lang="en-US" sz="1200" b="1">
              <a:solidFill>
                <a:schemeClr val="dk1"/>
              </a:solidFill>
              <a:effectLst/>
              <a:latin typeface="+mn-lt"/>
              <a:ea typeface="+mn-ea"/>
              <a:cs typeface="Arial" panose="020B0604020202020204" pitchFamily="34" charset="0"/>
            </a:rPr>
            <a:t> </a:t>
          </a:r>
          <a:endParaRPr lang="en-US" sz="1200">
            <a:solidFill>
              <a:schemeClr val="dk1"/>
            </a:solidFill>
            <a:effectLst/>
            <a:latin typeface="+mn-lt"/>
            <a:ea typeface="+mn-ea"/>
            <a:cs typeface="Arial" panose="020B0604020202020204" pitchFamily="34" charset="0"/>
          </a:endParaRPr>
        </a:p>
        <a:p>
          <a:r>
            <a:rPr lang="en-US" sz="1200" b="1">
              <a:solidFill>
                <a:schemeClr val="dk1"/>
              </a:solidFill>
              <a:effectLst/>
              <a:latin typeface="+mn-lt"/>
              <a:ea typeface="+mn-ea"/>
              <a:cs typeface="Arial" panose="020B0604020202020204" pitchFamily="34" charset="0"/>
            </a:rPr>
            <a:t>Soft Costs</a:t>
          </a:r>
          <a:endParaRPr lang="en-US" sz="1200">
            <a:solidFill>
              <a:schemeClr val="dk1"/>
            </a:solidFill>
            <a:effectLst/>
            <a:latin typeface="+mn-lt"/>
            <a:ea typeface="+mn-ea"/>
            <a:cs typeface="Arial" panose="020B0604020202020204" pitchFamily="34" charset="0"/>
          </a:endParaRPr>
        </a:p>
        <a:p>
          <a:r>
            <a:rPr lang="en-US" sz="1200">
              <a:solidFill>
                <a:schemeClr val="dk1"/>
              </a:solidFill>
              <a:effectLst/>
              <a:latin typeface="+mn-lt"/>
              <a:ea typeface="+mn-ea"/>
              <a:cs typeface="Arial" panose="020B0604020202020204" pitchFamily="34" charset="0"/>
            </a:rPr>
            <a:t>• Architectural fees should be based on estimates from an architect. These fees may be based on a certain percentage of the construction contract amount, a fee per dwelling unit, a flat fee for services, or another basis. With rental rehab projects, the specifications and cost estimates are often completed by a Rehab Coordinator, either a qualified specialist on the developer's staff or a contracted qualified specialist. Note that design and construction management costs could be $0 for budgeting purposes if the developer fee has been calculated to pay for all project planning and management costs.</a:t>
          </a:r>
        </a:p>
        <a:p>
          <a:endParaRPr lang="en-US" sz="1200">
            <a:latin typeface="+mn-lt"/>
          </a:endParaRPr>
        </a:p>
        <a:p>
          <a:r>
            <a:rPr lang="en-US" sz="1200">
              <a:solidFill>
                <a:schemeClr val="dk1"/>
              </a:solidFill>
              <a:effectLst/>
              <a:latin typeface="+mn-lt"/>
              <a:ea typeface="+mn-ea"/>
              <a:cs typeface="Arial" panose="020B0604020202020204" pitchFamily="34" charset="0"/>
            </a:rPr>
            <a:t>• The engineering fee should also include mechanical or structural engineering costs, if any, incurred as part of the design process. </a:t>
          </a:r>
        </a:p>
        <a:p>
          <a:endParaRPr lang="en-US" sz="1200">
            <a:solidFill>
              <a:schemeClr val="dk1"/>
            </a:solidFill>
            <a:effectLst/>
            <a:latin typeface="+mn-lt"/>
            <a:ea typeface="+mn-ea"/>
            <a:cs typeface="Arial" panose="020B0604020202020204" pitchFamily="34" charset="0"/>
          </a:endParaRPr>
        </a:p>
        <a:p>
          <a:r>
            <a:rPr lang="en-US" sz="1200">
              <a:solidFill>
                <a:schemeClr val="dk1"/>
              </a:solidFill>
              <a:effectLst/>
              <a:latin typeface="+mn-lt"/>
              <a:ea typeface="+mn-ea"/>
              <a:cs typeface="Arial" panose="020B0604020202020204" pitchFamily="34" charset="0"/>
            </a:rPr>
            <a:t>• Environmental review costs could include the cost of a third-party contractor completing reviews required to determine clearance;  the third-party reviews would need to be approved by the grantee or other "responsible entity".</a:t>
          </a:r>
        </a:p>
        <a:p>
          <a:endParaRPr lang="en-US" sz="1200">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Arial" panose="020B0604020202020204" pitchFamily="34" charset="0"/>
            </a:rPr>
            <a:t>• A survey prior to acquisition may or may not be required by HOME ARP grantees for new construction rental projects. Prior to providing construction or permanent financing, it may be required by the mortgage lender. A survey can reveal easements that make some of the land unbuildable.</a:t>
          </a:r>
          <a:endParaRPr lang="en-US" sz="1200">
            <a:latin typeface="+mn-lt"/>
          </a:endParaRPr>
        </a:p>
      </xdr:txBody>
    </xdr:sp>
    <xdr:clientData/>
  </xdr:twoCellAnchor>
  <xdr:twoCellAnchor>
    <xdr:from>
      <xdr:col>0</xdr:col>
      <xdr:colOff>47625</xdr:colOff>
      <xdr:row>54</xdr:row>
      <xdr:rowOff>74294</xdr:rowOff>
    </xdr:from>
    <xdr:to>
      <xdr:col>1</xdr:col>
      <xdr:colOff>1901</xdr:colOff>
      <xdr:row>107</xdr:row>
      <xdr:rowOff>38100</xdr:rowOff>
    </xdr:to>
    <xdr:sp macro="" textlink="">
      <xdr:nvSpPr>
        <xdr:cNvPr id="4" name="TextBox 3">
          <a:extLst>
            <a:ext uri="{FF2B5EF4-FFF2-40B4-BE49-F238E27FC236}">
              <a16:creationId xmlns:a16="http://schemas.microsoft.com/office/drawing/2014/main" id="{3E921EF7-9231-3851-7C6D-880290B847E0}"/>
            </a:ext>
          </a:extLst>
        </xdr:cNvPr>
        <xdr:cNvSpPr txBox="1"/>
      </xdr:nvSpPr>
      <xdr:spPr>
        <a:xfrm>
          <a:off x="47625" y="9355454"/>
          <a:ext cx="8343896" cy="88487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chemeClr val="dk1"/>
              </a:solidFill>
              <a:effectLst/>
              <a:latin typeface="+mn-lt"/>
              <a:ea typeface="+mn-ea"/>
              <a:cs typeface="Arial" panose="020B0604020202020204" pitchFamily="34" charset="0"/>
            </a:rPr>
            <a:t>• As-is appraisals are required by HOME</a:t>
          </a:r>
          <a:r>
            <a:rPr lang="en-US" sz="1200" baseline="0">
              <a:solidFill>
                <a:schemeClr val="dk1"/>
              </a:solidFill>
              <a:effectLst/>
              <a:latin typeface="+mn-lt"/>
              <a:ea typeface="+mn-ea"/>
              <a:cs typeface="Arial" panose="020B0604020202020204" pitchFamily="34" charset="0"/>
            </a:rPr>
            <a:t> ARP</a:t>
          </a:r>
          <a:r>
            <a:rPr lang="en-US" sz="1200">
              <a:solidFill>
                <a:schemeClr val="dk1"/>
              </a:solidFill>
              <a:effectLst/>
              <a:latin typeface="+mn-lt"/>
              <a:ea typeface="+mn-ea"/>
              <a:cs typeface="Arial" panose="020B0604020202020204" pitchFamily="34" charset="0"/>
            </a:rPr>
            <a:t> for foreclosed properties, to determine if the selling price is at least the market value. It is a good practice to ask the appraiser or another entity to provide "comparable rents" for the housing units in completed condition, based on a transmittal of the plans and specifications or inspection of the unit(s) after the redevelopment is complete. The current HOME Rent Limits should be used to establish the rents in the operating pro forma. </a:t>
          </a:r>
        </a:p>
        <a:p>
          <a:r>
            <a:rPr lang="en-US" sz="1200">
              <a:solidFill>
                <a:schemeClr val="dk1"/>
              </a:solidFill>
              <a:effectLst/>
              <a:latin typeface="+mn-lt"/>
              <a:ea typeface="+mn-ea"/>
              <a:cs typeface="Arial" panose="020B0604020202020204" pitchFamily="34" charset="0"/>
            </a:rPr>
            <a:t> </a:t>
          </a:r>
        </a:p>
        <a:p>
          <a:r>
            <a:rPr lang="en-US" sz="1200">
              <a:solidFill>
                <a:schemeClr val="dk1"/>
              </a:solidFill>
              <a:effectLst/>
              <a:latin typeface="+mn-lt"/>
              <a:ea typeface="+mn-ea"/>
              <a:cs typeface="Arial" panose="020B0604020202020204" pitchFamily="34" charset="0"/>
            </a:rPr>
            <a:t>• Property/casualty insurance should be obtained by the developer for the interim period before builder's risk insurance comes into effect. If the developer is also the general contractor, the developer should obtain builder's risk insurance as insurance against casualty and liability risks during construction. Otherwise, builder's risk insurance is typically obtained by the building contractor and will be included in the construction contract amount, above. In addition, award</a:t>
          </a:r>
          <a:r>
            <a:rPr lang="en-US" sz="1200" baseline="0">
              <a:solidFill>
                <a:schemeClr val="dk1"/>
              </a:solidFill>
              <a:effectLst/>
              <a:latin typeface="+mn-lt"/>
              <a:ea typeface="+mn-ea"/>
              <a:cs typeface="Arial" panose="020B0604020202020204" pitchFamily="34" charset="0"/>
            </a:rPr>
            <a:t> recipients</a:t>
          </a:r>
          <a:r>
            <a:rPr lang="en-US" sz="1200">
              <a:solidFill>
                <a:schemeClr val="dk1"/>
              </a:solidFill>
              <a:effectLst/>
              <a:latin typeface="+mn-lt"/>
              <a:ea typeface="+mn-ea"/>
              <a:cs typeface="Arial" panose="020B0604020202020204" pitchFamily="34" charset="0"/>
            </a:rPr>
            <a:t> typically require developers to obtain commercial general liability insurance, the cost of which is typically covered by the developer fee.</a:t>
          </a:r>
        </a:p>
        <a:p>
          <a:r>
            <a:rPr lang="en-US" sz="1200">
              <a:solidFill>
                <a:schemeClr val="dk1"/>
              </a:solidFill>
              <a:effectLst/>
              <a:latin typeface="+mn-lt"/>
              <a:ea typeface="+mn-ea"/>
              <a:cs typeface="Arial" panose="020B0604020202020204" pitchFamily="34" charset="0"/>
            </a:rPr>
            <a:t> </a:t>
          </a:r>
        </a:p>
        <a:p>
          <a:r>
            <a:rPr lang="en-US" sz="1200">
              <a:solidFill>
                <a:schemeClr val="dk1"/>
              </a:solidFill>
              <a:effectLst/>
              <a:latin typeface="+mn-lt"/>
              <a:ea typeface="+mn-ea"/>
              <a:cs typeface="Arial" panose="020B0604020202020204" pitchFamily="34" charset="0"/>
            </a:rPr>
            <a:t>• HOME</a:t>
          </a:r>
          <a:r>
            <a:rPr lang="en-US" sz="1200" baseline="0">
              <a:solidFill>
                <a:schemeClr val="dk1"/>
              </a:solidFill>
              <a:effectLst/>
              <a:latin typeface="+mn-lt"/>
              <a:ea typeface="+mn-ea"/>
              <a:cs typeface="Arial" panose="020B0604020202020204" pitchFamily="34" charset="0"/>
            </a:rPr>
            <a:t> ARP</a:t>
          </a:r>
          <a:r>
            <a:rPr lang="en-US" sz="1200">
              <a:solidFill>
                <a:schemeClr val="dk1"/>
              </a:solidFill>
              <a:effectLst/>
              <a:latin typeface="+mn-lt"/>
              <a:ea typeface="+mn-ea"/>
              <a:cs typeface="Arial" panose="020B0604020202020204" pitchFamily="34" charset="0"/>
            </a:rPr>
            <a:t> funds or other funds can be used to pre-fund a replacement reserve so long as the amount is reasonable and as required by a lender or equity investor.</a:t>
          </a:r>
        </a:p>
        <a:p>
          <a:r>
            <a:rPr lang="en-US" sz="1200">
              <a:solidFill>
                <a:schemeClr val="dk1"/>
              </a:solidFill>
              <a:effectLst/>
              <a:latin typeface="+mn-lt"/>
              <a:ea typeface="+mn-ea"/>
              <a:cs typeface="Arial" panose="020B0604020202020204" pitchFamily="34" charset="0"/>
            </a:rPr>
            <a:t> </a:t>
          </a:r>
        </a:p>
        <a:p>
          <a:r>
            <a:rPr lang="en-US" sz="1200">
              <a:solidFill>
                <a:schemeClr val="dk1"/>
              </a:solidFill>
              <a:effectLst/>
              <a:latin typeface="+mn-lt"/>
              <a:ea typeface="+mn-ea"/>
              <a:cs typeface="Arial" panose="020B0604020202020204" pitchFamily="34" charset="0"/>
            </a:rPr>
            <a:t>• Operating reserve - Pre-funding this reserve can cover the cost of operating the property while lease up is occurring, or during periods when the property is not fully leased up.  To be funded by HOME</a:t>
          </a:r>
          <a:r>
            <a:rPr lang="en-US" sz="1200" baseline="0">
              <a:solidFill>
                <a:schemeClr val="dk1"/>
              </a:solidFill>
              <a:effectLst/>
              <a:latin typeface="+mn-lt"/>
              <a:ea typeface="+mn-ea"/>
              <a:cs typeface="Arial" panose="020B0604020202020204" pitchFamily="34" charset="0"/>
            </a:rPr>
            <a:t> ARP</a:t>
          </a:r>
          <a:r>
            <a:rPr lang="en-US" sz="1200">
              <a:solidFill>
                <a:schemeClr val="dk1"/>
              </a:solidFill>
              <a:effectLst/>
              <a:latin typeface="+mn-lt"/>
              <a:ea typeface="+mn-ea"/>
              <a:cs typeface="Arial" panose="020B0604020202020204" pitchFamily="34" charset="0"/>
            </a:rPr>
            <a:t>, HUD requires that this amount be reasonable and as required by a lender or equity investor. </a:t>
          </a:r>
        </a:p>
        <a:p>
          <a:r>
            <a:rPr lang="en-US" sz="1200">
              <a:solidFill>
                <a:schemeClr val="dk1"/>
              </a:solidFill>
              <a:effectLst/>
              <a:latin typeface="+mn-lt"/>
              <a:ea typeface="+mn-ea"/>
              <a:cs typeface="Arial" panose="020B0604020202020204" pitchFamily="34" charset="0"/>
            </a:rPr>
            <a:t> </a:t>
          </a:r>
        </a:p>
        <a:p>
          <a:r>
            <a:rPr lang="en-US" sz="1200">
              <a:solidFill>
                <a:schemeClr val="dk1"/>
              </a:solidFill>
              <a:effectLst/>
              <a:latin typeface="+mn-lt"/>
              <a:ea typeface="+mn-ea"/>
              <a:cs typeface="Arial" panose="020B0604020202020204" pitchFamily="34" charset="0"/>
            </a:rPr>
            <a:t>• Tenant relocation- For occupied properties requiring relocation of tenants, the developer agreement should spell out whether the financial and management responsibilities of tenant relocation lie with the grantee or developer.  </a:t>
          </a:r>
        </a:p>
        <a:p>
          <a:r>
            <a:rPr lang="en-US" sz="1200">
              <a:solidFill>
                <a:schemeClr val="dk1"/>
              </a:solidFill>
              <a:effectLst/>
              <a:latin typeface="+mn-lt"/>
              <a:ea typeface="+mn-ea"/>
              <a:cs typeface="Arial" panose="020B0604020202020204" pitchFamily="34" charset="0"/>
            </a:rPr>
            <a:t> </a:t>
          </a:r>
        </a:p>
        <a:p>
          <a:r>
            <a:rPr lang="en-US" sz="1200">
              <a:solidFill>
                <a:schemeClr val="dk1"/>
              </a:solidFill>
              <a:effectLst/>
              <a:latin typeface="+mn-lt"/>
              <a:ea typeface="+mn-ea"/>
              <a:cs typeface="Arial" panose="020B0604020202020204" pitchFamily="34" charset="0"/>
            </a:rPr>
            <a:t>• Rent-up marketing costs - This line item includes the estimated costs of rent-up, such as advertising. Developers should  make sure that the staffing costs of rent-up are covered either in the development budget or in the operating budget for the first year, but not in both proformas. </a:t>
          </a:r>
        </a:p>
        <a:p>
          <a:r>
            <a:rPr lang="en-US" sz="1200">
              <a:solidFill>
                <a:schemeClr val="dk1"/>
              </a:solidFill>
              <a:effectLst/>
              <a:latin typeface="+mn-lt"/>
              <a:ea typeface="+mn-ea"/>
              <a:cs typeface="Arial" panose="020B0604020202020204" pitchFamily="34" charset="0"/>
            </a:rPr>
            <a:t> </a:t>
          </a:r>
        </a:p>
        <a:p>
          <a:r>
            <a:rPr lang="en-US" sz="1200">
              <a:solidFill>
                <a:schemeClr val="dk1"/>
              </a:solidFill>
              <a:effectLst/>
              <a:latin typeface="+mn-lt"/>
              <a:ea typeface="+mn-ea"/>
              <a:cs typeface="Arial" panose="020B0604020202020204" pitchFamily="34" charset="0"/>
            </a:rPr>
            <a:t>• Soft cost contingency - This is a contingency amount that may be used if one or more soft costs are higher than anticipated.</a:t>
          </a:r>
        </a:p>
        <a:p>
          <a:endParaRPr lang="en-US" sz="1200">
            <a:solidFill>
              <a:schemeClr val="dk1"/>
            </a:solidFill>
            <a:effectLst/>
            <a:latin typeface="+mn-lt"/>
            <a:ea typeface="+mn-ea"/>
            <a:cs typeface="Arial" panose="020B0604020202020204" pitchFamily="34" charset="0"/>
          </a:endParaRPr>
        </a:p>
        <a:p>
          <a:r>
            <a:rPr lang="en-US" sz="1200">
              <a:solidFill>
                <a:schemeClr val="dk1"/>
              </a:solidFill>
              <a:effectLst/>
              <a:latin typeface="+mn-lt"/>
              <a:ea typeface="+mn-ea"/>
              <a:cs typeface="Arial" panose="020B0604020202020204" pitchFamily="34" charset="0"/>
            </a:rPr>
            <a:t> • Developer fee - This is the fee a developer charges to the project for their time and risk. Developer fees as a percent of total development costs are limited to no more than 15% of the HOME-ARP development costs if funded by</a:t>
          </a:r>
          <a:r>
            <a:rPr lang="en-US" sz="1200" baseline="0">
              <a:solidFill>
                <a:schemeClr val="dk1"/>
              </a:solidFill>
              <a:effectLst/>
              <a:latin typeface="+mn-lt"/>
              <a:ea typeface="+mn-ea"/>
              <a:cs typeface="Arial" panose="020B0604020202020204" pitchFamily="34" charset="0"/>
            </a:rPr>
            <a:t> HOME ARP</a:t>
          </a:r>
          <a:r>
            <a:rPr lang="en-US" sz="1200">
              <a:solidFill>
                <a:schemeClr val="dk1"/>
              </a:solidFill>
              <a:effectLst/>
              <a:latin typeface="+mn-lt"/>
              <a:ea typeface="+mn-ea"/>
              <a:cs typeface="Arial" panose="020B0604020202020204" pitchFamily="34" charset="0"/>
            </a:rPr>
            <a:t>. To comply with HUD Guidelines they must also be reasonable and customary in the market for this type of development project. Developer fees should be calculated based on the estimated time, effort and risk required of the developer. In general, higher developer fees are allowed if the developer is not being reimbursed by any funding source for construction financing costs and holding costs and/or has equity at risk in the project. Fees are typically lower if HOME ARP or other sources are funding all holding costs and the developer has little or no equity in the project. In general, fees should also be lower for "easy" projects -- such as acquiring and rehabing rental projects that are in good condition and require little or no rehabilitation. Sometimes fees are established as a specific dollar amount per dwelling unit; this may be appropriate in projects where the per-unit development costs are relatively low. For example, 15% of a $40,000 total development cost may not be sufficient incentive for a developer to participate. Finally, it is generally not a good practice to both pay a fee and also reimburse the developer for staffing and other internal costs; this raises the possiblity of "double dipping."</a:t>
          </a:r>
        </a:p>
        <a:p>
          <a:endParaRPr lang="en-US" sz="1200">
            <a:latin typeface="+mn-lt"/>
          </a:endParaRPr>
        </a:p>
        <a:p>
          <a:r>
            <a:rPr lang="en-US" sz="1200" b="1">
              <a:solidFill>
                <a:schemeClr val="dk1"/>
              </a:solidFill>
              <a:effectLst/>
              <a:latin typeface="+mn-lt"/>
              <a:ea typeface="+mn-ea"/>
              <a:cs typeface="Arial" panose="020B0604020202020204" pitchFamily="34" charset="0"/>
            </a:rPr>
            <a:t>B. OPERATING BUDGET PROFORMA</a:t>
          </a:r>
          <a:endParaRPr lang="en-US" sz="1200">
            <a:solidFill>
              <a:schemeClr val="dk1"/>
            </a:solidFill>
            <a:effectLst/>
            <a:latin typeface="+mn-lt"/>
            <a:ea typeface="+mn-ea"/>
            <a:cs typeface="Arial" panose="020B0604020202020204" pitchFamily="34" charset="0"/>
          </a:endParaRPr>
        </a:p>
        <a:p>
          <a:r>
            <a:rPr lang="en-US" sz="1200">
              <a:solidFill>
                <a:schemeClr val="dk1"/>
              </a:solidFill>
              <a:effectLst/>
              <a:latin typeface="+mn-lt"/>
              <a:ea typeface="+mn-ea"/>
              <a:cs typeface="Arial" panose="020B0604020202020204" pitchFamily="34" charset="0"/>
            </a:rPr>
            <a:t> </a:t>
          </a:r>
        </a:p>
        <a:p>
          <a:r>
            <a:rPr lang="en-US" sz="1200">
              <a:solidFill>
                <a:schemeClr val="dk1"/>
              </a:solidFill>
              <a:effectLst/>
              <a:latin typeface="+mn-lt"/>
              <a:ea typeface="+mn-ea"/>
              <a:cs typeface="Arial" panose="020B0604020202020204" pitchFamily="34" charset="0"/>
            </a:rPr>
            <a:t>The Operating Budget</a:t>
          </a:r>
          <a:r>
            <a:rPr lang="en-US" sz="1200" baseline="0">
              <a:solidFill>
                <a:schemeClr val="dk1"/>
              </a:solidFill>
              <a:effectLst/>
              <a:latin typeface="+mn-lt"/>
              <a:ea typeface="+mn-ea"/>
              <a:cs typeface="Arial" panose="020B0604020202020204" pitchFamily="34" charset="0"/>
            </a:rPr>
            <a:t> </a:t>
          </a:r>
          <a:r>
            <a:rPr lang="en-US" sz="1200">
              <a:solidFill>
                <a:schemeClr val="dk1"/>
              </a:solidFill>
              <a:effectLst/>
              <a:latin typeface="+mn-lt"/>
              <a:ea typeface="+mn-ea"/>
              <a:cs typeface="Arial" panose="020B0604020202020204" pitchFamily="34" charset="0"/>
            </a:rPr>
            <a:t>Proforma worksheet is designed to summarize a rental project's bedroom distribution, income targets, operating income and expenses, net operating income (NOI) before debt service, estimated debt service (from the Operating page) and the HOME ARP financing needed. </a:t>
          </a:r>
        </a:p>
        <a:p>
          <a:endParaRPr lang="en-US" sz="1200">
            <a:latin typeface="+mn-lt"/>
          </a:endParaRPr>
        </a:p>
        <a:p>
          <a:r>
            <a:rPr lang="en-US" sz="1200">
              <a:solidFill>
                <a:schemeClr val="dk1"/>
              </a:solidFill>
              <a:effectLst/>
              <a:latin typeface="+mn-lt"/>
              <a:ea typeface="+mn-ea"/>
              <a:cs typeface="Arial" panose="020B0604020202020204" pitchFamily="34" charset="0"/>
            </a:rPr>
            <a:t>• First enter the Project Name, Developer Name and Address of property. </a:t>
          </a:r>
        </a:p>
        <a:p>
          <a:endParaRPr lang="en-US" sz="1200">
            <a:solidFill>
              <a:schemeClr val="dk1"/>
            </a:solidFill>
            <a:effectLst/>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a:t>
          </a:r>
          <a:r>
            <a:rPr kumimoji="0" lang="en-US" sz="1200" b="0" i="0" u="none" strike="noStrike" kern="0" cap="none" spc="0" normalizeH="0" baseline="0" noProof="0">
              <a:ln>
                <a:noFill/>
              </a:ln>
              <a:solidFill>
                <a:prstClr val="black"/>
              </a:solidFill>
              <a:effectLst/>
              <a:uLnTx/>
              <a:uFillTx/>
              <a:latin typeface="+mn-lt"/>
              <a:ea typeface="+mn-ea"/>
              <a:cs typeface="Arial" panose="020B0604020202020204" pitchFamily="34" charset="0"/>
            </a:rPr>
            <a:t>Enter the number of dwelling units of each type. A proforma could be used for several scattered-site units in one project or a single or multi building project.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Arial" panose="020B0604020202020204" pitchFamily="34" charset="0"/>
            </a:rPr>
            <a:t>• Enter the estimated monthly rental amounts. The rental amounts for any HOME ARP assisted units may not exceed the current HUD published rent limits. Other units such as market rate, subsidized or LIHTC units should be based on the HUD defined payment standards for subsidized units or "rent comparables" of similar units in the vicinity of the project, in conditions similar to the after-redeveloment condition of the rental unit(s) in the project.  </a:t>
          </a:r>
        </a:p>
        <a:p>
          <a:endParaRPr lang="en-US" sz="105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0</xdr:col>
      <xdr:colOff>28575</xdr:colOff>
      <xdr:row>109</xdr:row>
      <xdr:rowOff>66675</xdr:rowOff>
    </xdr:from>
    <xdr:to>
      <xdr:col>0</xdr:col>
      <xdr:colOff>8202932</xdr:colOff>
      <xdr:row>149</xdr:row>
      <xdr:rowOff>142875</xdr:rowOff>
    </xdr:to>
    <xdr:sp macro="" textlink="">
      <xdr:nvSpPr>
        <xdr:cNvPr id="5" name="TextBox 4">
          <a:extLst>
            <a:ext uri="{FF2B5EF4-FFF2-40B4-BE49-F238E27FC236}">
              <a16:creationId xmlns:a16="http://schemas.microsoft.com/office/drawing/2014/main" id="{B008BD0B-4691-04F1-4E88-395AC66258F2}"/>
            </a:ext>
          </a:extLst>
        </xdr:cNvPr>
        <xdr:cNvSpPr txBox="1"/>
      </xdr:nvSpPr>
      <xdr:spPr>
        <a:xfrm>
          <a:off x="30480" y="18508980"/>
          <a:ext cx="8275320" cy="678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Enter the number of dwelling units of each type. A proforma could be used for several scattered-site units in one project or a single or multi building project.  </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Enter the estimated monthly rental amounts. The rental amounts for any HOME ARP assisted units may not exceed the current HUD published rent limits. Other units such as market rate, subsidized or LIHTC units should be based on the HUD defined payment standards for subsidized units or "rent comparables" of similar units in the vicinity of the project, in conditions similar to the after-redeveloment condition of the rental unit(s) in the project.  </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No "other income" is included because small properties typically do not have income from sources such as common laundries or renting a function room. If your project will have additional sources of income please consult Aaron</a:t>
          </a:r>
          <a:r>
            <a:rPr lang="en-US" sz="12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Toran</a:t>
          </a:r>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HOME Program Manager at 615-815-2037 to have a template customized to provide a line item for "Other" Income. </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Next, enter your project's estimated annual expenses in the expense line items. These should be based on past experience of the developer or data obtained from similar types of rental projects. Maintenance costs of detached or semi-detatched single-family rentals are typically higher than for low-rise apartments. However, tenants in scattered-site rental units are typically responsible for grounds maintenance, per their leases. </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Net operating income (NOI) is calculated by subtracting total operating expenses from gross effective income.  This indicates the amount of income available to pay debt service and provide for "debt service coverage."</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"Supportable debt" is then automatically calculated by a formula based on the NOI and the assumptions in the "supportable debt service calculation" grid.  In this example, the calculation assumes a debt service ratio of 1.2, which means that the NOI must be 1.2 times (or 20% higher) than the amount available for debt service. The debt service amount is also calculated automatically based on the supportable debt amount.</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p>
        <a:p>
          <a:r>
            <a:rPr lang="en-US" sz="1200" b="1">
              <a:solidFill>
                <a:schemeClr val="dk1"/>
              </a:solidFill>
              <a:effectLst/>
              <a:latin typeface="Calibri" panose="020F0502020204030204" pitchFamily="34" charset="0"/>
              <a:ea typeface="Calibri" panose="020F0502020204030204" pitchFamily="34" charset="0"/>
              <a:cs typeface="Calibri" panose="020F0502020204030204" pitchFamily="34" charset="0"/>
            </a:rPr>
            <a:t>B.   15-YEAR CASH FLOW PROJECTION</a:t>
          </a:r>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p>
        <a:p>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It is a required threshold item for applicants</a:t>
          </a:r>
          <a:r>
            <a:rPr lang="en-US" sz="12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200">
              <a:solidFill>
                <a:schemeClr val="dk1"/>
              </a:solidFill>
              <a:effectLst/>
              <a:latin typeface="Calibri" panose="020F0502020204030204" pitchFamily="34" charset="0"/>
              <a:ea typeface="Calibri" panose="020F0502020204030204" pitchFamily="34" charset="0"/>
              <a:cs typeface="Calibri" panose="020F0502020204030204" pitchFamily="34" charset="0"/>
            </a:rPr>
            <a:t>to provide a proforma for a period of 15 years equal to the compliance term of the project. This projection spreadsheet allows users to enter assumptions about inflation in rents and operating costs which automatically calculate increased income and expense amounts for each year. This projection is used primarily to demonstrate that the operating costs and debt service can be paid in each year.</a:t>
          </a:r>
          <a:endParaRPr lang="en-US" sz="12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30</xdr:row>
      <xdr:rowOff>38100</xdr:rowOff>
    </xdr:from>
    <xdr:to>
      <xdr:col>9</xdr:col>
      <xdr:colOff>548665</xdr:colOff>
      <xdr:row>49</xdr:row>
      <xdr:rowOff>114312</xdr:rowOff>
    </xdr:to>
    <xdr:sp macro="" textlink="">
      <xdr:nvSpPr>
        <xdr:cNvPr id="2" name="TextBox 1">
          <a:extLst>
            <a:ext uri="{FF2B5EF4-FFF2-40B4-BE49-F238E27FC236}">
              <a16:creationId xmlns:a16="http://schemas.microsoft.com/office/drawing/2014/main" id="{80B1EE59-6A47-0DBD-A834-D8AAA416DB53}"/>
            </a:ext>
          </a:extLst>
        </xdr:cNvPr>
        <xdr:cNvSpPr txBox="1"/>
      </xdr:nvSpPr>
      <xdr:spPr>
        <a:xfrm>
          <a:off x="38100" y="3451860"/>
          <a:ext cx="6149340" cy="3268980"/>
        </a:xfrm>
        <a:prstGeom prst="rect">
          <a:avLst/>
        </a:prstGeom>
        <a:solidFill>
          <a:srgbClr val="C1F1C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190500</xdr:colOff>
      <xdr:row>0</xdr:row>
      <xdr:rowOff>83820</xdr:rowOff>
    </xdr:from>
    <xdr:to>
      <xdr:col>9</xdr:col>
      <xdr:colOff>594360</xdr:colOff>
      <xdr:row>52</xdr:row>
      <xdr:rowOff>121920</xdr:rowOff>
    </xdr:to>
    <xdr:sp macro="" textlink="">
      <xdr:nvSpPr>
        <xdr:cNvPr id="2" name="TextBox 1">
          <a:extLst>
            <a:ext uri="{FF2B5EF4-FFF2-40B4-BE49-F238E27FC236}">
              <a16:creationId xmlns:a16="http://schemas.microsoft.com/office/drawing/2014/main" id="{5E37246C-90D8-5FCB-AF1C-C8EF68013125}"/>
            </a:ext>
          </a:extLst>
        </xdr:cNvPr>
        <xdr:cNvSpPr txBox="1"/>
      </xdr:nvSpPr>
      <xdr:spPr>
        <a:xfrm>
          <a:off x="190500" y="83820"/>
          <a:ext cx="6096000" cy="8755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Arial" panose="020B0604020202020204" pitchFamily="34" charset="0"/>
            </a:rPr>
            <a:t>APPLICANT CERTIFICATIONS </a:t>
          </a:r>
        </a:p>
        <a:p>
          <a:pPr algn="just">
            <a:spcBef>
              <a:spcPts val="800"/>
            </a:spcBef>
          </a:pPr>
          <a:r>
            <a:rPr lang="en-US" sz="1200" b="1">
              <a:solidFill>
                <a:schemeClr val="dk1"/>
              </a:solidFill>
              <a:effectLst/>
              <a:latin typeface="+mn-lt"/>
              <a:ea typeface="+mn-ea"/>
              <a:cs typeface="Arial" panose="020B0604020202020204" pitchFamily="34" charset="0"/>
            </a:rPr>
            <a:t>A. The Undersigned Hereby Acknowledges the Following: </a:t>
          </a:r>
          <a:endParaRPr lang="en-US" sz="1200">
            <a:solidFill>
              <a:schemeClr val="dk1"/>
            </a:solidFill>
            <a:effectLst/>
            <a:latin typeface="+mn-lt"/>
            <a:ea typeface="+mn-ea"/>
            <a:cs typeface="Arial" panose="020B0604020202020204" pitchFamily="34" charset="0"/>
          </a:endParaRPr>
        </a:p>
        <a:p>
          <a:pPr algn="just">
            <a:spcBef>
              <a:spcPts val="800"/>
            </a:spcBef>
          </a:pPr>
          <a:r>
            <a:rPr lang="en-US" sz="1200">
              <a:solidFill>
                <a:schemeClr val="dk1"/>
              </a:solidFill>
              <a:effectLst/>
              <a:latin typeface="+mn-lt"/>
              <a:ea typeface="+mn-ea"/>
              <a:cs typeface="Arial" panose="020B0604020202020204" pitchFamily="34" charset="0"/>
            </a:rPr>
            <a:t>1. </a:t>
          </a:r>
          <a:r>
            <a:rPr lang="en-US" sz="1200">
              <a:solidFill>
                <a:sysClr val="windowText" lastClr="000000"/>
              </a:solidFill>
              <a:effectLst/>
              <a:latin typeface="+mn-lt"/>
              <a:ea typeface="+mn-ea"/>
              <a:cs typeface="Arial" panose="020B0604020202020204" pitchFamily="34" charset="0"/>
            </a:rPr>
            <a:t>That this application and all Exhibits provided by THDA to applicants for funding, including all sections herein relative to project costs, operating costs, and determinations of the amount of assistance necessary to make the project financially feasible, is provided only for the convenience of  THDA in reviewing applications; that completion hereof in no way guarantees eligibility for the funding; and that any notations herein describing the requirements are offered only as general guides and not as legal authority; </a:t>
          </a:r>
        </a:p>
        <a:p>
          <a:pPr algn="just">
            <a:spcBef>
              <a:spcPts val="800"/>
            </a:spcBef>
          </a:pPr>
          <a:r>
            <a:rPr lang="en-US" sz="1200">
              <a:solidFill>
                <a:sysClr val="windowText" lastClr="000000"/>
              </a:solidFill>
              <a:effectLst/>
              <a:latin typeface="+mn-lt"/>
              <a:ea typeface="+mn-ea"/>
              <a:cs typeface="Arial" panose="020B0604020202020204" pitchFamily="34" charset="0"/>
            </a:rPr>
            <a:t>2. That the undersigned is responsible </a:t>
          </a:r>
          <a:r>
            <a:rPr lang="en-US" sz="1200">
              <a:solidFill>
                <a:schemeClr val="dk1"/>
              </a:solidFill>
              <a:effectLst/>
              <a:latin typeface="+mn-lt"/>
              <a:ea typeface="+mn-ea"/>
              <a:cs typeface="Arial" panose="020B0604020202020204" pitchFamily="34" charset="0"/>
            </a:rPr>
            <a:t>for ensuring that the proposed project will, in all respects, satisfy all applicable requirements of the</a:t>
          </a:r>
          <a:r>
            <a:rPr lang="en-US" sz="1200" baseline="0">
              <a:solidFill>
                <a:schemeClr val="dk1"/>
              </a:solidFill>
              <a:effectLst/>
              <a:latin typeface="+mn-lt"/>
              <a:ea typeface="+mn-ea"/>
              <a:cs typeface="Arial" panose="020B0604020202020204" pitchFamily="34" charset="0"/>
            </a:rPr>
            <a:t> HOME ARP</a:t>
          </a:r>
          <a:r>
            <a:rPr lang="en-US" sz="1200">
              <a:solidFill>
                <a:schemeClr val="dk1"/>
              </a:solidFill>
              <a:effectLst/>
              <a:latin typeface="+mn-lt"/>
              <a:ea typeface="+mn-ea"/>
              <a:cs typeface="Arial" panose="020B0604020202020204" pitchFamily="34" charset="0"/>
            </a:rPr>
            <a:t> program and any other requirements imposed upon it by THDA at the time of commitment, should one be issued; </a:t>
          </a:r>
        </a:p>
        <a:p>
          <a:pPr algn="just">
            <a:spcBef>
              <a:spcPts val="800"/>
            </a:spcBef>
          </a:pPr>
          <a:r>
            <a:rPr lang="en-US" sz="1200">
              <a:solidFill>
                <a:schemeClr val="dk1"/>
              </a:solidFill>
              <a:effectLst/>
              <a:latin typeface="+mn-lt"/>
              <a:ea typeface="+mn-ea"/>
              <a:cs typeface="Arial" panose="020B0604020202020204" pitchFamily="34" charset="0"/>
            </a:rPr>
            <a:t>3. That THDA may request or require changes in the information submitted herewith, and may substitute actual figures for any estimated figures provided therein by the undersigned and may commit assistance, if any, in an amount different from the amount requested; </a:t>
          </a:r>
        </a:p>
        <a:p>
          <a:pPr algn="just">
            <a:spcBef>
              <a:spcPts val="800"/>
            </a:spcBef>
          </a:pPr>
          <a:r>
            <a:rPr lang="en-US" sz="1200">
              <a:solidFill>
                <a:schemeClr val="dk1"/>
              </a:solidFill>
              <a:effectLst/>
              <a:latin typeface="+mn-lt"/>
              <a:ea typeface="+mn-ea"/>
              <a:cs typeface="Arial" panose="020B0604020202020204" pitchFamily="34" charset="0"/>
            </a:rPr>
            <a:t>4. That commitments are not transferable without prior approval by THDA; </a:t>
          </a:r>
        </a:p>
        <a:p>
          <a:pPr algn="just">
            <a:spcBef>
              <a:spcPts val="800"/>
            </a:spcBef>
          </a:pPr>
          <a:r>
            <a:rPr lang="en-US" sz="1200">
              <a:solidFill>
                <a:schemeClr val="dk1"/>
              </a:solidFill>
              <a:effectLst/>
              <a:latin typeface="+mn-lt"/>
              <a:ea typeface="+mn-ea"/>
              <a:cs typeface="Arial" panose="020B0604020202020204" pitchFamily="34" charset="0"/>
            </a:rPr>
            <a:t>5. That the requirements for applying for assistance and the terms of any commitment thereof is subject to change at any time by federal or state law, federal, state or THDA regulation, or other binding authority; and </a:t>
          </a:r>
        </a:p>
        <a:p>
          <a:pPr algn="just">
            <a:spcBef>
              <a:spcPts val="800"/>
            </a:spcBef>
          </a:pPr>
          <a:r>
            <a:rPr lang="en-US" sz="1200">
              <a:solidFill>
                <a:schemeClr val="dk1"/>
              </a:solidFill>
              <a:effectLst/>
              <a:latin typeface="+mn-lt"/>
              <a:ea typeface="+mn-ea"/>
              <a:cs typeface="Arial" panose="020B0604020202020204" pitchFamily="34" charset="0"/>
            </a:rPr>
            <a:t>6. That a commitment will be subject to certain conditions to be satisfied prior to closing and disbursement of funds. </a:t>
          </a:r>
        </a:p>
        <a:p>
          <a:pPr algn="just">
            <a:spcBef>
              <a:spcPts val="800"/>
            </a:spcBef>
          </a:pPr>
          <a:r>
            <a:rPr lang="en-US" sz="1200">
              <a:solidFill>
                <a:schemeClr val="dk1"/>
              </a:solidFill>
              <a:effectLst/>
              <a:latin typeface="+mn-lt"/>
              <a:ea typeface="+mn-ea"/>
              <a:cs typeface="Arial" panose="020B0604020202020204" pitchFamily="34" charset="0"/>
            </a:rPr>
            <a:t>7. That the undersigned provides THDA the right to exchange information with other parties as deemed appropriate by THDA. </a:t>
          </a:r>
        </a:p>
        <a:p>
          <a:pPr algn="just">
            <a:spcBef>
              <a:spcPts val="800"/>
            </a:spcBef>
          </a:pPr>
          <a:r>
            <a:rPr lang="en-US" sz="1200">
              <a:solidFill>
                <a:sysClr val="windowText" lastClr="000000"/>
              </a:solidFill>
              <a:effectLst/>
              <a:latin typeface="+mn-lt"/>
              <a:ea typeface="+mn-ea"/>
              <a:cs typeface="Arial" panose="020B0604020202020204" pitchFamily="34" charset="0"/>
            </a:rPr>
            <a:t>8. Phase 1 and Part 58 Environmental</a:t>
          </a:r>
          <a:r>
            <a:rPr lang="en-US" sz="1200" baseline="0">
              <a:solidFill>
                <a:sysClr val="windowText" lastClr="000000"/>
              </a:solidFill>
              <a:effectLst/>
              <a:latin typeface="+mn-lt"/>
              <a:ea typeface="+mn-ea"/>
              <a:cs typeface="Arial" panose="020B0604020202020204" pitchFamily="34" charset="0"/>
            </a:rPr>
            <a:t> Review covering the entire project, not just the portion funded by HOME-ARP funds. Excpet for the very limited exclusions listed under 24 CFR 58, any such prohibited action will make the entire project ineligible for funding under HOME-ARP. </a:t>
          </a:r>
          <a:endParaRPr lang="en-US" sz="1200">
            <a:solidFill>
              <a:sysClr val="windowText" lastClr="000000"/>
            </a:solidFill>
            <a:effectLst/>
            <a:latin typeface="+mn-lt"/>
            <a:ea typeface="+mn-ea"/>
            <a:cs typeface="Arial" panose="020B0604020202020204" pitchFamily="34" charset="0"/>
          </a:endParaRPr>
        </a:p>
        <a:p>
          <a:pPr algn="just">
            <a:spcBef>
              <a:spcPts val="800"/>
            </a:spcBef>
          </a:pPr>
          <a:r>
            <a:rPr lang="en-US" sz="1200">
              <a:solidFill>
                <a:sysClr val="windowText" lastClr="000000"/>
              </a:solidFill>
              <a:effectLst/>
              <a:latin typeface="+mn-lt"/>
              <a:ea typeface="+mn-ea"/>
              <a:cs typeface="Arial" panose="020B0604020202020204" pitchFamily="34" charset="0"/>
            </a:rPr>
            <a:t>9. Project has not commensed</a:t>
          </a:r>
          <a:r>
            <a:rPr lang="en-US" sz="1200" baseline="0">
              <a:solidFill>
                <a:sysClr val="windowText" lastClr="000000"/>
              </a:solidFill>
              <a:effectLst/>
              <a:latin typeface="+mn-lt"/>
              <a:ea typeface="+mn-ea"/>
              <a:cs typeface="Arial" panose="020B0604020202020204" pitchFamily="34" charset="0"/>
            </a:rPr>
            <a:t> or has been completely ceased. any continued actions on the project using either federal or non-federal funds will result in the choice limiting actions. No work may proceed until the environmental review process is complete. </a:t>
          </a:r>
          <a:endParaRPr lang="en-US" sz="1200">
            <a:solidFill>
              <a:sysClr val="windowText" lastClr="000000"/>
            </a:solidFill>
            <a:latin typeface="+mn-lt"/>
            <a:cs typeface="Arial" panose="020B0604020202020204" pitchFamily="34" charset="0"/>
          </a:endParaRPr>
        </a:p>
        <a:p>
          <a:pPr>
            <a:spcBef>
              <a:spcPts val="800"/>
            </a:spcBef>
          </a:pPr>
          <a:r>
            <a:rPr lang="en-US" sz="1200" b="1">
              <a:solidFill>
                <a:schemeClr val="dk1"/>
              </a:solidFill>
              <a:effectLst/>
              <a:latin typeface="+mn-lt"/>
              <a:ea typeface="+mn-ea"/>
              <a:cs typeface="Arial" panose="020B0604020202020204" pitchFamily="34" charset="0"/>
            </a:rPr>
            <a:t>B. Further, the Undersigned Hereby Certifies the Following: </a:t>
          </a:r>
          <a:endParaRPr lang="en-US" sz="1200">
            <a:solidFill>
              <a:schemeClr val="dk1"/>
            </a:solidFill>
            <a:effectLst/>
            <a:latin typeface="+mn-lt"/>
            <a:ea typeface="+mn-ea"/>
            <a:cs typeface="Arial" panose="020B0604020202020204" pitchFamily="34" charset="0"/>
          </a:endParaRPr>
        </a:p>
        <a:p>
          <a:pPr algn="just">
            <a:spcBef>
              <a:spcPts val="800"/>
            </a:spcBef>
          </a:pPr>
          <a:r>
            <a:rPr lang="en-US" sz="1200">
              <a:solidFill>
                <a:schemeClr val="dk1"/>
              </a:solidFill>
              <a:effectLst/>
              <a:latin typeface="+mn-lt"/>
              <a:ea typeface="+mn-ea"/>
              <a:cs typeface="Arial" panose="020B0604020202020204" pitchFamily="34" charset="0"/>
            </a:rPr>
            <a:t>1. That the applicant has read the entire 2026 HOME ARP program description and fully</a:t>
          </a:r>
          <a:r>
            <a:rPr lang="en-US" sz="1200" baseline="0">
              <a:solidFill>
                <a:schemeClr val="dk1"/>
              </a:solidFill>
              <a:effectLst/>
              <a:latin typeface="+mn-lt"/>
              <a:ea typeface="+mn-ea"/>
              <a:cs typeface="Arial" panose="020B0604020202020204" pitchFamily="34" charset="0"/>
            </a:rPr>
            <a:t> understands all the requirements threrin. </a:t>
          </a:r>
          <a:endParaRPr lang="en-US" sz="1200">
            <a:solidFill>
              <a:schemeClr val="dk1"/>
            </a:solidFill>
            <a:effectLst/>
            <a:latin typeface="+mn-lt"/>
            <a:ea typeface="+mn-ea"/>
            <a:cs typeface="Arial" panose="020B0604020202020204" pitchFamily="34" charset="0"/>
          </a:endParaRPr>
        </a:p>
        <a:p>
          <a:pPr algn="just">
            <a:spcBef>
              <a:spcPts val="800"/>
            </a:spcBef>
          </a:pPr>
          <a:r>
            <a:rPr lang="en-US" sz="1200">
              <a:solidFill>
                <a:schemeClr val="dk1"/>
              </a:solidFill>
              <a:effectLst/>
              <a:latin typeface="+mn-lt"/>
              <a:ea typeface="+mn-ea"/>
              <a:cs typeface="Arial" panose="020B0604020202020204" pitchFamily="34" charset="0"/>
            </a:rPr>
            <a:t>2. The applicant shall not, in the provision of services, or in any other manner, discriminate against any person on the basis of race, color, creed, religion, sex, national origin, age, familial status or handicap; and; </a:t>
          </a:r>
        </a:p>
        <a:p>
          <a:pPr algn="just">
            <a:spcBef>
              <a:spcPts val="800"/>
            </a:spcBef>
          </a:pPr>
          <a:r>
            <a:rPr lang="en-US" sz="1200">
              <a:solidFill>
                <a:schemeClr val="dk1"/>
              </a:solidFill>
              <a:effectLst/>
              <a:latin typeface="+mn-lt"/>
              <a:ea typeface="+mn-ea"/>
              <a:cs typeface="Arial" panose="020B0604020202020204" pitchFamily="34" charset="0"/>
            </a:rPr>
            <a:t>2. The applicant shall ensure that all construction complies with the accessible and adaptive design and construction requirements of the Fair Housing Act; and; </a:t>
          </a:r>
        </a:p>
        <a:p>
          <a:pPr algn="just">
            <a:spcBef>
              <a:spcPts val="800"/>
            </a:spcBef>
          </a:pPr>
          <a:r>
            <a:rPr lang="en-US" sz="1200">
              <a:solidFill>
                <a:schemeClr val="dk1"/>
              </a:solidFill>
              <a:effectLst/>
              <a:latin typeface="+mn-lt"/>
              <a:ea typeface="+mn-ea"/>
              <a:cs typeface="Arial" panose="020B0604020202020204" pitchFamily="34" charset="0"/>
            </a:rPr>
            <a:t>3. That, to the best of its knowledge and belief, all information provided herein or in connection herewith is true and correct and all estimates are reasonable and can be obtained from any </a:t>
          </a:r>
        </a:p>
        <a:p>
          <a:pPr algn="just">
            <a:spcBef>
              <a:spcPts val="800"/>
            </a:spcBef>
          </a:pPr>
          <a:endParaRPr lang="en-US" sz="1200">
            <a:solidFill>
              <a:schemeClr val="dk1"/>
            </a:solidFill>
            <a:effectLst/>
            <a:latin typeface="+mn-lt"/>
            <a:ea typeface="+mn-ea"/>
            <a:cs typeface="Arial" panose="020B0604020202020204" pitchFamily="34" charset="0"/>
          </a:endParaRPr>
        </a:p>
      </xdr:txBody>
    </xdr:sp>
    <xdr:clientData/>
  </xdr:twoCellAnchor>
  <xdr:twoCellAnchor>
    <xdr:from>
      <xdr:col>0</xdr:col>
      <xdr:colOff>53340</xdr:colOff>
      <xdr:row>53</xdr:row>
      <xdr:rowOff>60960</xdr:rowOff>
    </xdr:from>
    <xdr:to>
      <xdr:col>9</xdr:col>
      <xdr:colOff>560065</xdr:colOff>
      <xdr:row>105</xdr:row>
      <xdr:rowOff>91440</xdr:rowOff>
    </xdr:to>
    <xdr:sp macro="" textlink="">
      <xdr:nvSpPr>
        <xdr:cNvPr id="3" name="TextBox 2">
          <a:extLst>
            <a:ext uri="{FF2B5EF4-FFF2-40B4-BE49-F238E27FC236}">
              <a16:creationId xmlns:a16="http://schemas.microsoft.com/office/drawing/2014/main" id="{F3833515-C13F-D4E0-A79C-2B554798E302}"/>
            </a:ext>
          </a:extLst>
        </xdr:cNvPr>
        <xdr:cNvSpPr txBox="1"/>
      </xdr:nvSpPr>
      <xdr:spPr>
        <a:xfrm>
          <a:off x="53340" y="8945880"/>
          <a:ext cx="6198865" cy="8732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800"/>
            </a:spcBef>
            <a:spcAft>
              <a:spcPts val="0"/>
            </a:spcAft>
            <a:buClrTx/>
            <a:buSzTx/>
            <a:buFontTx/>
            <a:buNone/>
            <a:tabLst/>
            <a:defRPr/>
          </a:pPr>
          <a:r>
            <a:rPr lang="en-US" sz="1200">
              <a:solidFill>
                <a:schemeClr val="dk1"/>
              </a:solidFill>
              <a:effectLst/>
              <a:latin typeface="+mn-lt"/>
              <a:ea typeface="+mn-ea"/>
              <a:cs typeface="+mn-cs"/>
            </a:rPr>
            <a:t>source named herein; and; </a:t>
          </a:r>
        </a:p>
        <a:p>
          <a:pPr>
            <a:lnSpc>
              <a:spcPct val="100000"/>
            </a:lnSpc>
            <a:spcBef>
              <a:spcPts val="800"/>
            </a:spcBef>
          </a:pPr>
          <a:r>
            <a:rPr lang="en-US" sz="1200">
              <a:solidFill>
                <a:schemeClr val="dk1"/>
              </a:solidFill>
              <a:effectLst/>
              <a:latin typeface="+mn-lt"/>
              <a:ea typeface="+mn-ea"/>
              <a:cs typeface="+mn-cs"/>
            </a:rPr>
            <a:t>4. Expenses, and liabilities of any nature or indirectly resulting from, arising out of or relating to THDA's acceptance, consideration, approval, or disapproval of this request and the issuance or nonissuance of</a:t>
          </a:r>
          <a:r>
            <a:rPr lang="en-US" sz="1200" baseline="0">
              <a:solidFill>
                <a:schemeClr val="dk1"/>
              </a:solidFill>
              <a:effectLst/>
              <a:latin typeface="+mn-lt"/>
              <a:ea typeface="+mn-ea"/>
              <a:cs typeface="+mn-cs"/>
            </a:rPr>
            <a:t> HOME ARP</a:t>
          </a:r>
          <a:r>
            <a:rPr lang="en-US" sz="1200">
              <a:solidFill>
                <a:schemeClr val="dk1"/>
              </a:solidFill>
              <a:effectLst/>
              <a:latin typeface="+mn-lt"/>
              <a:ea typeface="+mn-ea"/>
              <a:cs typeface="+mn-cs"/>
            </a:rPr>
            <a:t> assistance in connection herewith; and </a:t>
          </a:r>
        </a:p>
        <a:p>
          <a:endParaRPr lang="en-US" sz="1200">
            <a:effectLst/>
          </a:endParaRPr>
        </a:p>
        <a:p>
          <a:r>
            <a:rPr lang="en-US" sz="1200">
              <a:solidFill>
                <a:schemeClr val="dk1"/>
              </a:solidFill>
              <a:effectLst/>
              <a:latin typeface="+mn-lt"/>
              <a:ea typeface="+mn-ea"/>
              <a:cs typeface="+mn-cs"/>
            </a:rPr>
            <a:t>5. That</a:t>
          </a:r>
          <a:r>
            <a:rPr lang="en-US" sz="1200" baseline="0">
              <a:solidFill>
                <a:schemeClr val="dk1"/>
              </a:solidFill>
              <a:effectLst/>
              <a:latin typeface="+mn-lt"/>
              <a:ea typeface="+mn-ea"/>
              <a:cs typeface="+mn-cs"/>
            </a:rPr>
            <a:t> HOME ARP</a:t>
          </a:r>
          <a:r>
            <a:rPr lang="en-US" sz="1200">
              <a:solidFill>
                <a:schemeClr val="dk1"/>
              </a:solidFill>
              <a:effectLst/>
              <a:latin typeface="+mn-lt"/>
              <a:ea typeface="+mn-ea"/>
              <a:cs typeface="+mn-cs"/>
            </a:rPr>
            <a:t> funds will be used for eligible activities and costs, as described in 24 CFR 93.201 and 93.202, and will not be used for prohibited activities, as described in 24 CFR 93.204. </a:t>
          </a:r>
        </a:p>
        <a:p>
          <a:endParaRPr lang="en-US" sz="1200">
            <a:effectLst/>
          </a:endParaRPr>
        </a:p>
        <a:p>
          <a:r>
            <a:rPr lang="en-US" sz="1200">
              <a:solidFill>
                <a:schemeClr val="dk1"/>
              </a:solidFill>
              <a:effectLst/>
              <a:latin typeface="+mn-lt"/>
              <a:ea typeface="+mn-ea"/>
              <a:cs typeface="+mn-cs"/>
            </a:rPr>
            <a:t>6. That all eligible</a:t>
          </a:r>
          <a:r>
            <a:rPr lang="en-US" sz="1200" baseline="0">
              <a:solidFill>
                <a:schemeClr val="dk1"/>
              </a:solidFill>
              <a:effectLst/>
              <a:latin typeface="+mn-lt"/>
              <a:ea typeface="+mn-ea"/>
              <a:cs typeface="+mn-cs"/>
            </a:rPr>
            <a:t> HOME ARP </a:t>
          </a:r>
          <a:r>
            <a:rPr lang="en-US" sz="1200">
              <a:solidFill>
                <a:schemeClr val="dk1"/>
              </a:solidFill>
              <a:effectLst/>
              <a:latin typeface="+mn-lt"/>
              <a:ea typeface="+mn-ea"/>
              <a:cs typeface="+mn-cs"/>
            </a:rPr>
            <a:t>-assisted housing units will comply with all HOME</a:t>
          </a:r>
          <a:r>
            <a:rPr lang="en-US" sz="1200" baseline="0">
              <a:solidFill>
                <a:schemeClr val="dk1"/>
              </a:solidFill>
              <a:effectLst/>
              <a:latin typeface="+mn-lt"/>
              <a:ea typeface="+mn-ea"/>
              <a:cs typeface="+mn-cs"/>
            </a:rPr>
            <a:t> - ARP</a:t>
          </a:r>
          <a:r>
            <a:rPr lang="en-US" sz="1200">
              <a:solidFill>
                <a:schemeClr val="dk1"/>
              </a:solidFill>
              <a:effectLst/>
              <a:latin typeface="+mn-lt"/>
              <a:ea typeface="+mn-ea"/>
              <a:cs typeface="+mn-cs"/>
            </a:rPr>
            <a:t> requirements. </a:t>
          </a:r>
        </a:p>
        <a:p>
          <a:endParaRPr lang="en-US" sz="1200">
            <a:effectLst/>
          </a:endParaRPr>
        </a:p>
        <a:p>
          <a:r>
            <a:rPr lang="en-US" sz="1200">
              <a:solidFill>
                <a:schemeClr val="dk1"/>
              </a:solidFill>
              <a:effectLst/>
              <a:latin typeface="+mn-lt"/>
              <a:ea typeface="+mn-ea"/>
              <a:cs typeface="+mn-cs"/>
            </a:rPr>
            <a:t>7. That the following selected criteria, for which the applicant is seeking competitive points, will apply to the proposed project seeking</a:t>
          </a:r>
          <a:r>
            <a:rPr lang="en-US" sz="1200" baseline="0">
              <a:solidFill>
                <a:schemeClr val="dk1"/>
              </a:solidFill>
              <a:effectLst/>
              <a:latin typeface="+mn-lt"/>
              <a:ea typeface="+mn-ea"/>
              <a:cs typeface="+mn-cs"/>
            </a:rPr>
            <a:t> HOME ARP</a:t>
          </a:r>
          <a:r>
            <a:rPr lang="en-US" sz="1200">
              <a:solidFill>
                <a:schemeClr val="dk1"/>
              </a:solidFill>
              <a:effectLst/>
              <a:latin typeface="+mn-lt"/>
              <a:ea typeface="+mn-ea"/>
              <a:cs typeface="+mn-cs"/>
            </a:rPr>
            <a:t> assistance: </a:t>
          </a:r>
          <a:endParaRPr lang="en-US" sz="1200">
            <a:effectLst/>
          </a:endParaRPr>
        </a:p>
        <a:p>
          <a:pPr lvl="1"/>
          <a:r>
            <a:rPr lang="en-US" sz="1200">
              <a:solidFill>
                <a:schemeClr val="dk1"/>
              </a:solidFill>
              <a:effectLst/>
              <a:latin typeface="+mn-lt"/>
              <a:ea typeface="+mn-ea"/>
              <a:cs typeface="+mn-cs"/>
            </a:rPr>
            <a:t>a. The period of affordability shall</a:t>
          </a:r>
          <a:r>
            <a:rPr lang="en-US" sz="1200" baseline="0">
              <a:solidFill>
                <a:schemeClr val="dk1"/>
              </a:solidFill>
              <a:effectLst/>
              <a:latin typeface="+mn-lt"/>
              <a:ea typeface="+mn-ea"/>
              <a:cs typeface="+mn-cs"/>
            </a:rPr>
            <a:t> meet or </a:t>
          </a:r>
          <a:r>
            <a:rPr lang="en-US" sz="1200">
              <a:solidFill>
                <a:schemeClr val="dk1"/>
              </a:solidFill>
              <a:effectLst/>
              <a:latin typeface="+mn-lt"/>
              <a:ea typeface="+mn-ea"/>
              <a:cs typeface="+mn-cs"/>
            </a:rPr>
            <a:t>exceed the minimum of 15 years. </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Arial" panose="020B0604020202020204" pitchFamily="34" charset="0"/>
            </a:rPr>
            <a:t>b. All units funded</a:t>
          </a:r>
          <a:r>
            <a:rPr lang="en-US" sz="1200" baseline="0">
              <a:solidFill>
                <a:schemeClr val="dk1"/>
              </a:solidFill>
              <a:effectLst/>
              <a:latin typeface="+mn-lt"/>
              <a:ea typeface="+mn-ea"/>
              <a:cs typeface="Arial" panose="020B0604020202020204" pitchFamily="34" charset="0"/>
            </a:rPr>
            <a:t> by the HOME ARP grant meet THDA's Minimum Design Standards and     all applicable State and Local Codes.</a:t>
          </a:r>
          <a:endParaRPr lang="en-US" sz="1200">
            <a:effectLst/>
            <a:latin typeface="+mn-lt"/>
            <a:cs typeface="Arial" panose="020B0604020202020204" pitchFamily="34" charset="0"/>
          </a:endParaRPr>
        </a:p>
        <a:p>
          <a:endParaRPr lang="en-US" sz="1200">
            <a:latin typeface="+mn-lt"/>
          </a:endParaRPr>
        </a:p>
        <a:p>
          <a:r>
            <a:rPr lang="en-US" sz="1200">
              <a:solidFill>
                <a:schemeClr val="dk1"/>
              </a:solidFill>
              <a:effectLst/>
              <a:latin typeface="+mn-lt"/>
              <a:ea typeface="+mn-ea"/>
              <a:cs typeface="+mn-cs"/>
            </a:rPr>
            <a:t>8. </a:t>
          </a:r>
          <a:r>
            <a:rPr lang="en-US" sz="1200" b="0">
              <a:solidFill>
                <a:schemeClr val="dk1"/>
              </a:solidFill>
              <a:effectLst/>
              <a:latin typeface="+mn-lt"/>
              <a:ea typeface="+mn-ea"/>
              <a:cs typeface="+mn-cs"/>
            </a:rPr>
            <a:t>THAT THE APPLICANT, DEVELOPER, SPONSOR, CONTRACTOR, OR ANY OTHER MEMBER OF THE DEVELOPMENT TEAM, INCLUDING ANY OF THEIR OWNERS, PARTNERS, OR BOARD MEMBERS HAVE BEEN CONVICTED OF, ENTERED AN AGREEMENT FOR IMMUNITY FROM PROSECUTION FOR, OR PLEAD GUILTY, INCLUDING A PLEA OF NOLO CONTENDERE, TO A CRIME OF DISHONESTY, MORAL TURPITUDE, FRAUD, BRIBERY, PAYMENT OF ILLEGAL GRATUITIES, PERJURY, FALSE STATEMENT, RACKETEERING, BLACKMAIL, EXTORTION, FALSIFICATION OR DESTRUCTION OF RECORDS, NOR ARE THEY CURRENTLY DEBARRED FROM CONTRACTING OPPORTUNITIES BY ANY AGENCY OF THE FEDERAL OR STATE OF TENNESSEE</a:t>
          </a:r>
          <a:r>
            <a:rPr lang="en-US" sz="1200" b="0" baseline="0">
              <a:solidFill>
                <a:schemeClr val="dk1"/>
              </a:solidFill>
              <a:effectLst/>
              <a:latin typeface="+mn-lt"/>
              <a:ea typeface="+mn-ea"/>
              <a:cs typeface="+mn-cs"/>
            </a:rPr>
            <a:t> </a:t>
          </a:r>
          <a:r>
            <a:rPr lang="en-US" sz="1200" b="0">
              <a:solidFill>
                <a:schemeClr val="dk1"/>
              </a:solidFill>
              <a:effectLst/>
              <a:latin typeface="+mn-lt"/>
              <a:ea typeface="+mn-ea"/>
              <a:cs typeface="+mn-cs"/>
            </a:rPr>
            <a:t>GOVERNMENTS. </a:t>
          </a:r>
        </a:p>
        <a:p>
          <a:r>
            <a:rPr lang="en-US" sz="1200">
              <a:solidFill>
                <a:schemeClr val="dk1"/>
              </a:solidFill>
              <a:effectLst/>
              <a:latin typeface="+mn-lt"/>
              <a:ea typeface="+mn-ea"/>
              <a:cs typeface="+mn-cs"/>
            </a:rPr>
            <a:t> </a:t>
          </a:r>
        </a:p>
        <a:p>
          <a:r>
            <a:rPr lang="en-US" sz="1200">
              <a:solidFill>
                <a:schemeClr val="dk1"/>
              </a:solidFill>
              <a:effectLst/>
              <a:latin typeface="+mn-lt"/>
              <a:ea typeface="+mn-ea"/>
              <a:cs typeface="+mn-cs"/>
            </a:rPr>
            <a:t>*IN WITNESS WHEREOF, the undersigned, being a duly authorized agent of the Applicant, has caused this document to be executed in its name on this __________ day of________________ </a:t>
          </a:r>
          <a:r>
            <a:rPr lang="en-US" sz="1200" b="0">
              <a:solidFill>
                <a:schemeClr val="dk1"/>
              </a:solidFill>
              <a:effectLst/>
              <a:latin typeface="+mn-lt"/>
              <a:ea typeface="+mn-ea"/>
              <a:cs typeface="+mn-cs"/>
            </a:rPr>
            <a:t>, 20___ . </a:t>
          </a:r>
        </a:p>
        <a:p>
          <a:r>
            <a:rPr lang="en-US" sz="1200">
              <a:solidFill>
                <a:schemeClr val="dk1"/>
              </a:solidFill>
              <a:effectLst/>
              <a:latin typeface="+mn-lt"/>
              <a:ea typeface="+mn-ea"/>
              <a:cs typeface="+mn-cs"/>
            </a:rPr>
            <a:t>I declare and affirm under the penalties of perjury that the information contained in this application is, to the best of my knowledge and belief, in all things complete, true, and correct. </a:t>
          </a:r>
        </a:p>
        <a:p>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*Print Legal Name of Applicant Entity</a:t>
          </a:r>
          <a:r>
            <a:rPr lang="en-US" sz="1200" baseline="0">
              <a:solidFill>
                <a:schemeClr val="dk1"/>
              </a:solidFill>
              <a:effectLst/>
              <a:latin typeface="+mn-lt"/>
              <a:ea typeface="+mn-ea"/>
              <a:cs typeface="+mn-cs"/>
            </a:rPr>
            <a:t> </a:t>
          </a:r>
          <a:r>
            <a:rPr lang="en-US" sz="1200">
              <a:solidFill>
                <a:schemeClr val="dk1"/>
              </a:solidFill>
              <a:effectLst/>
              <a:latin typeface="+mn-lt"/>
              <a:ea typeface="+mn-ea"/>
              <a:cs typeface="+mn-cs"/>
            </a:rPr>
            <a:t> _______________________________________________________________________________</a:t>
          </a:r>
        </a:p>
        <a:p>
          <a:endParaRPr lang="en-US" sz="1200">
            <a:solidFill>
              <a:schemeClr val="dk1"/>
            </a:solidFill>
            <a:effectLst/>
            <a:latin typeface="+mn-lt"/>
            <a:ea typeface="+mn-ea"/>
            <a:cs typeface="+mn-cs"/>
          </a:endParaRPr>
        </a:p>
        <a:p>
          <a:pPr>
            <a:spcBef>
              <a:spcPts val="0"/>
            </a:spcBef>
          </a:pPr>
          <a:r>
            <a:rPr lang="en-US" sz="1200">
              <a:solidFill>
                <a:schemeClr val="dk1"/>
              </a:solidFill>
              <a:effectLst/>
              <a:latin typeface="+mn-lt"/>
              <a:ea typeface="+mn-ea"/>
              <a:cs typeface="+mn-cs"/>
            </a:rPr>
            <a:t>*By:   </a:t>
          </a:r>
        </a:p>
        <a:p>
          <a:pPr>
            <a:spcBef>
              <a:spcPts val="0"/>
            </a:spcBef>
          </a:pPr>
          <a:r>
            <a:rPr lang="en-US" sz="1200">
              <a:solidFill>
                <a:schemeClr val="dk1"/>
              </a:solidFill>
              <a:effectLst/>
              <a:latin typeface="+mn-lt"/>
              <a:ea typeface="+mn-ea"/>
              <a:cs typeface="+mn-cs"/>
            </a:rPr>
            <a:t> </a:t>
          </a:r>
        </a:p>
        <a:p>
          <a:pPr>
            <a:lnSpc>
              <a:spcPts val="600"/>
            </a:lnSpc>
            <a:spcBef>
              <a:spcPts val="0"/>
            </a:spcBef>
          </a:pPr>
          <a:r>
            <a:rPr lang="en-US" sz="1200">
              <a:solidFill>
                <a:schemeClr val="dk1"/>
              </a:solidFill>
              <a:effectLst/>
              <a:latin typeface="+mn-lt"/>
              <a:ea typeface="+mn-ea"/>
              <a:cs typeface="+mn-cs"/>
            </a:rPr>
            <a:t>        Print Name of Authorized Representative  </a:t>
          </a:r>
        </a:p>
        <a:p>
          <a:pPr>
            <a:lnSpc>
              <a:spcPts val="6300"/>
            </a:lnSpc>
            <a:spcBef>
              <a:spcPts val="600"/>
            </a:spcBef>
          </a:pPr>
          <a:r>
            <a:rPr lang="en-US" sz="1200">
              <a:solidFill>
                <a:schemeClr val="dk1"/>
              </a:solidFill>
              <a:effectLst/>
              <a:latin typeface="+mn-lt"/>
              <a:ea typeface="+mn-ea"/>
              <a:cs typeface="+mn-cs"/>
            </a:rPr>
            <a:t>*Title: ____________________________________________ </a:t>
          </a:r>
        </a:p>
        <a:p>
          <a:pPr>
            <a:lnSpc>
              <a:spcPts val="400"/>
            </a:lnSpc>
          </a:pPr>
          <a:endParaRPr lang="en-US" sz="1200">
            <a:solidFill>
              <a:schemeClr val="dk1"/>
            </a:solidFill>
            <a:effectLst/>
            <a:latin typeface="+mn-lt"/>
            <a:ea typeface="+mn-ea"/>
            <a:cs typeface="+mn-cs"/>
          </a:endParaRPr>
        </a:p>
        <a:p>
          <a:pPr>
            <a:lnSpc>
              <a:spcPts val="400"/>
            </a:lnSpc>
          </a:pPr>
          <a:r>
            <a:rPr lang="en-US" sz="1200" baseline="0">
              <a:solidFill>
                <a:schemeClr val="dk1"/>
              </a:solidFill>
              <a:effectLst/>
              <a:latin typeface="+mn-lt"/>
              <a:ea typeface="+mn-ea"/>
              <a:cs typeface="+mn-cs"/>
            </a:rPr>
            <a:t>          </a:t>
          </a:r>
        </a:p>
        <a:p>
          <a:pPr>
            <a:lnSpc>
              <a:spcPts val="400"/>
            </a:lnSpc>
          </a:pPr>
          <a:r>
            <a:rPr lang="en-US" sz="1200" baseline="0">
              <a:solidFill>
                <a:schemeClr val="dk1"/>
              </a:solidFill>
              <a:effectLst/>
              <a:latin typeface="+mn-lt"/>
              <a:ea typeface="+mn-ea"/>
              <a:cs typeface="+mn-cs"/>
            </a:rPr>
            <a:t>        </a:t>
          </a:r>
        </a:p>
        <a:p>
          <a:pPr>
            <a:lnSpc>
              <a:spcPts val="400"/>
            </a:lnSpc>
          </a:pPr>
          <a:r>
            <a:rPr lang="en-US" sz="1200" baseline="0">
              <a:solidFill>
                <a:schemeClr val="dk1"/>
              </a:solidFill>
              <a:effectLst/>
              <a:latin typeface="+mn-lt"/>
              <a:ea typeface="+mn-ea"/>
              <a:cs typeface="+mn-cs"/>
            </a:rPr>
            <a:t>          ____________________________________________</a:t>
          </a:r>
        </a:p>
        <a:p>
          <a:pPr>
            <a:lnSpc>
              <a:spcPts val="400"/>
            </a:lnSpc>
          </a:pPr>
          <a:r>
            <a:rPr lang="en-US" sz="1200" baseline="0">
              <a:solidFill>
                <a:schemeClr val="dk1"/>
              </a:solidFill>
              <a:effectLst/>
              <a:latin typeface="+mn-lt"/>
              <a:ea typeface="+mn-ea"/>
              <a:cs typeface="+mn-cs"/>
            </a:rPr>
            <a:t>          </a:t>
          </a:r>
        </a:p>
        <a:p>
          <a:pPr>
            <a:lnSpc>
              <a:spcPts val="400"/>
            </a:lnSpc>
          </a:pPr>
          <a:endParaRPr lang="en-US" sz="1200" baseline="0">
            <a:solidFill>
              <a:schemeClr val="dk1"/>
            </a:solidFill>
            <a:effectLst/>
            <a:latin typeface="+mn-lt"/>
            <a:ea typeface="+mn-ea"/>
            <a:cs typeface="+mn-cs"/>
          </a:endParaRPr>
        </a:p>
        <a:p>
          <a:pPr>
            <a:lnSpc>
              <a:spcPts val="400"/>
            </a:lnSpc>
          </a:pPr>
          <a:endParaRPr lang="en-US" sz="1200" baseline="0">
            <a:solidFill>
              <a:schemeClr val="dk1"/>
            </a:solidFill>
            <a:effectLst/>
            <a:latin typeface="+mn-lt"/>
            <a:ea typeface="+mn-ea"/>
            <a:cs typeface="+mn-cs"/>
          </a:endParaRPr>
        </a:p>
        <a:p>
          <a:pPr>
            <a:lnSpc>
              <a:spcPts val="400"/>
            </a:lnSpc>
          </a:pPr>
          <a:endParaRPr lang="en-US" sz="1200" baseline="0">
            <a:solidFill>
              <a:schemeClr val="dk1"/>
            </a:solidFill>
            <a:effectLst/>
            <a:latin typeface="+mn-lt"/>
            <a:ea typeface="+mn-ea"/>
            <a:cs typeface="+mn-cs"/>
          </a:endParaRPr>
        </a:p>
        <a:p>
          <a:pPr>
            <a:lnSpc>
              <a:spcPts val="500"/>
            </a:lnSpc>
          </a:pPr>
          <a:r>
            <a:rPr lang="en-US" sz="1200" baseline="0">
              <a:solidFill>
                <a:schemeClr val="dk1"/>
              </a:solidFill>
              <a:effectLst/>
              <a:latin typeface="+mn-lt"/>
              <a:ea typeface="+mn-ea"/>
              <a:cs typeface="+mn-cs"/>
            </a:rPr>
            <a:t>         Applicant Signature		Date</a:t>
          </a:r>
          <a:endParaRPr lang="en-US" sz="1200">
            <a:solidFill>
              <a:schemeClr val="dk1"/>
            </a:solidFill>
            <a:effectLst/>
            <a:latin typeface="+mn-lt"/>
            <a:ea typeface="+mn-ea"/>
            <a:cs typeface="+mn-cs"/>
          </a:endParaRPr>
        </a:p>
        <a:p>
          <a:pPr>
            <a:lnSpc>
              <a:spcPts val="600"/>
            </a:lnSpc>
          </a:pP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V-APP-03.thda.local\THDA2\CP\National%20HTF\2022%20NHTF\2022-NHTF-Application-Form%202.11.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Part 1 - General Information"/>
      <sheetName val="Part 2 - Narrative"/>
      <sheetName val="Part 3 - Development Team"/>
      <sheetName val="Part 4 - Design and Development"/>
      <sheetName val="Proforma Guide"/>
      <sheetName val="Part 5 - Development Budget"/>
      <sheetName val="Part 6 - Operating Budget"/>
      <sheetName val="30 Year Proforma"/>
      <sheetName val="Part 7 - Project Time Table"/>
      <sheetName val="Non-Profit Checklist"/>
      <sheetName val="Applicant Certification"/>
      <sheetName val="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ow r="1">
          <cell r="F1" t="str">
            <v>Yes</v>
          </cell>
        </row>
        <row r="2">
          <cell r="A2" t="str">
            <v>Non-Profit Developer</v>
          </cell>
          <cell r="B2" t="str">
            <v>Single Family</v>
          </cell>
          <cell r="F2" t="str">
            <v>No</v>
          </cell>
          <cell r="G2" t="str">
            <v xml:space="preserve">Yes </v>
          </cell>
        </row>
        <row r="3">
          <cell r="A3" t="str">
            <v>Public Housing Authority</v>
          </cell>
          <cell r="B3" t="str">
            <v>Duplex</v>
          </cell>
          <cell r="E3" t="str">
            <v>Adamsville</v>
          </cell>
          <cell r="G3" t="str">
            <v>No</v>
          </cell>
        </row>
        <row r="4">
          <cell r="B4" t="str">
            <v>Quadplex</v>
          </cell>
          <cell r="E4" t="str">
            <v>Alamo</v>
          </cell>
          <cell r="G4" t="str">
            <v>N/A</v>
          </cell>
        </row>
        <row r="5">
          <cell r="B5" t="str">
            <v>Multifamily</v>
          </cell>
          <cell r="E5" t="str">
            <v>Alcoa</v>
          </cell>
          <cell r="F5" t="str">
            <v>New Construction</v>
          </cell>
        </row>
        <row r="6">
          <cell r="A6" t="str">
            <v>Alabama - AL</v>
          </cell>
          <cell r="E6" t="str">
            <v>Alexandria</v>
          </cell>
          <cell r="F6" t="str">
            <v>Rehabilitation</v>
          </cell>
        </row>
        <row r="7">
          <cell r="A7" t="str">
            <v>Alaska - AK</v>
          </cell>
          <cell r="B7" t="str">
            <v>Fixed Site</v>
          </cell>
          <cell r="E7" t="str">
            <v>Algood</v>
          </cell>
          <cell r="F7" t="str">
            <v>Acquisition</v>
          </cell>
        </row>
        <row r="8">
          <cell r="A8" t="str">
            <v>Arizona - AZ</v>
          </cell>
          <cell r="B8" t="str">
            <v>Scattered Site</v>
          </cell>
          <cell r="E8" t="str">
            <v>Allardt</v>
          </cell>
          <cell r="F8" t="str">
            <v>Acquisition and Rehabilitation</v>
          </cell>
        </row>
        <row r="9">
          <cell r="A9" t="str">
            <v>Arkansas - AR</v>
          </cell>
          <cell r="E9" t="str">
            <v>Altamont</v>
          </cell>
        </row>
        <row r="10">
          <cell r="A10" t="str">
            <v>California - CA</v>
          </cell>
          <cell r="B10" t="str">
            <v>Anderson</v>
          </cell>
          <cell r="E10" t="str">
            <v>Ardmore</v>
          </cell>
        </row>
        <row r="11">
          <cell r="A11" t="str">
            <v>Colorado - CO</v>
          </cell>
          <cell r="B11" t="str">
            <v>Bedford</v>
          </cell>
          <cell r="E11" t="str">
            <v>Arlington</v>
          </cell>
          <cell r="F11" t="str">
            <v>Limited Partnership</v>
          </cell>
        </row>
        <row r="12">
          <cell r="A12" t="str">
            <v>Connecticut - CT</v>
          </cell>
          <cell r="B12" t="str">
            <v>Benton</v>
          </cell>
          <cell r="E12" t="str">
            <v>Ashland City</v>
          </cell>
          <cell r="F12" t="str">
            <v>Limited Liability Company</v>
          </cell>
        </row>
        <row r="13">
          <cell r="A13" t="str">
            <v>Delaware - DE</v>
          </cell>
          <cell r="B13" t="str">
            <v>Bledsoe</v>
          </cell>
          <cell r="E13" t="str">
            <v>Athens</v>
          </cell>
          <cell r="F13" t="str">
            <v>Non-Profit Corporation</v>
          </cell>
        </row>
        <row r="14">
          <cell r="A14" t="str">
            <v>Florida - FL</v>
          </cell>
          <cell r="B14" t="str">
            <v>Blount</v>
          </cell>
          <cell r="E14" t="str">
            <v>Atoka</v>
          </cell>
          <cell r="F14" t="str">
            <v>General partnership</v>
          </cell>
        </row>
        <row r="15">
          <cell r="A15" t="str">
            <v>Georgia - GA</v>
          </cell>
          <cell r="B15" t="str">
            <v>Bradley</v>
          </cell>
          <cell r="E15" t="str">
            <v>Atwood</v>
          </cell>
          <cell r="F15" t="str">
            <v>Local Government</v>
          </cell>
        </row>
        <row r="16">
          <cell r="A16" t="str">
            <v>Hawaii - HI</v>
          </cell>
          <cell r="B16" t="str">
            <v>Campbell</v>
          </cell>
          <cell r="E16" t="str">
            <v>Auburntown</v>
          </cell>
          <cell r="F16" t="str">
            <v>Housing Authority</v>
          </cell>
        </row>
        <row r="17">
          <cell r="A17" t="str">
            <v>Idaho - ID</v>
          </cell>
          <cell r="B17" t="str">
            <v>Cannon</v>
          </cell>
          <cell r="E17" t="str">
            <v>Baileyton</v>
          </cell>
          <cell r="F17" t="str">
            <v>Partnership</v>
          </cell>
        </row>
        <row r="18">
          <cell r="A18" t="str">
            <v>Illinois - IL</v>
          </cell>
          <cell r="B18" t="str">
            <v>Carroll</v>
          </cell>
          <cell r="E18" t="str">
            <v>Baneberry</v>
          </cell>
          <cell r="F18" t="str">
            <v>Other</v>
          </cell>
        </row>
        <row r="19">
          <cell r="A19" t="str">
            <v>Indiana - IN</v>
          </cell>
          <cell r="B19" t="str">
            <v>Carter</v>
          </cell>
          <cell r="E19" t="str">
            <v>Bartlett</v>
          </cell>
        </row>
        <row r="20">
          <cell r="A20" t="str">
            <v>Iowa - IA</v>
          </cell>
          <cell r="B20" t="str">
            <v>Cheatham</v>
          </cell>
          <cell r="E20" t="str">
            <v>Baxter</v>
          </cell>
        </row>
        <row r="21">
          <cell r="A21" t="str">
            <v>Kansas - KS</v>
          </cell>
          <cell r="B21" t="str">
            <v>Chester</v>
          </cell>
          <cell r="E21" t="str">
            <v>Bean Station</v>
          </cell>
          <cell r="F21" t="str">
            <v>HOME</v>
          </cell>
        </row>
        <row r="22">
          <cell r="A22" t="str">
            <v>Kentucky - KY</v>
          </cell>
          <cell r="B22" t="str">
            <v>Claiborne</v>
          </cell>
          <cell r="E22" t="str">
            <v>Beersheba Springs</v>
          </cell>
          <cell r="F22" t="str">
            <v>NSP</v>
          </cell>
        </row>
        <row r="23">
          <cell r="A23" t="str">
            <v>Louisiana - LA</v>
          </cell>
          <cell r="B23" t="str">
            <v>Clay</v>
          </cell>
          <cell r="E23" t="str">
            <v>Bell Buckle</v>
          </cell>
          <cell r="F23" t="str">
            <v>HTF</v>
          </cell>
        </row>
        <row r="24">
          <cell r="A24" t="str">
            <v>Maine - ME</v>
          </cell>
          <cell r="B24" t="str">
            <v>Cocke</v>
          </cell>
          <cell r="E24" t="str">
            <v>Belle Meade</v>
          </cell>
          <cell r="F24" t="str">
            <v>Other</v>
          </cell>
        </row>
        <row r="25">
          <cell r="A25" t="str">
            <v>Maryland - MD</v>
          </cell>
          <cell r="B25" t="str">
            <v>Coffee</v>
          </cell>
          <cell r="E25" t="str">
            <v>Bells</v>
          </cell>
        </row>
        <row r="26">
          <cell r="A26" t="str">
            <v>Massachusetts - MA</v>
          </cell>
          <cell r="B26" t="str">
            <v>Crockett</v>
          </cell>
          <cell r="E26" t="str">
            <v>Benton</v>
          </cell>
        </row>
        <row r="27">
          <cell r="A27" t="str">
            <v>Michigan - MI</v>
          </cell>
          <cell r="B27" t="str">
            <v>Cumberland</v>
          </cell>
          <cell r="E27" t="str">
            <v>Berry Hill</v>
          </cell>
        </row>
        <row r="28">
          <cell r="A28" t="str">
            <v>Minnesota - MN</v>
          </cell>
          <cell r="B28" t="str">
            <v>Davidson</v>
          </cell>
          <cell r="E28" t="str">
            <v>Bethel Springs</v>
          </cell>
          <cell r="F28" t="str">
            <v>1-5</v>
          </cell>
        </row>
        <row r="29">
          <cell r="A29" t="str">
            <v>Mississippi - MS</v>
          </cell>
          <cell r="B29" t="str">
            <v>Decatur</v>
          </cell>
          <cell r="E29" t="str">
            <v>Big Sandy</v>
          </cell>
          <cell r="F29" t="str">
            <v>6-10</v>
          </cell>
        </row>
        <row r="30">
          <cell r="A30" t="str">
            <v>Missouri - MO</v>
          </cell>
          <cell r="B30" t="str">
            <v>DeKalb</v>
          </cell>
          <cell r="E30" t="str">
            <v>Blaine</v>
          </cell>
          <cell r="F30" t="str">
            <v>11-25</v>
          </cell>
        </row>
        <row r="31">
          <cell r="A31" t="str">
            <v>Montana - MT</v>
          </cell>
          <cell r="B31" t="str">
            <v>Dickson</v>
          </cell>
          <cell r="E31" t="str">
            <v>Bluff City</v>
          </cell>
          <cell r="F31" t="str">
            <v>26 and up</v>
          </cell>
        </row>
        <row r="32">
          <cell r="A32" t="str">
            <v>Nebraska - NE</v>
          </cell>
          <cell r="B32" t="str">
            <v>Dyer</v>
          </cell>
          <cell r="E32" t="str">
            <v>Bolivar</v>
          </cell>
        </row>
        <row r="33">
          <cell r="A33" t="str">
            <v>Nevada - NV</v>
          </cell>
          <cell r="B33" t="str">
            <v>Fayette</v>
          </cell>
          <cell r="E33" t="str">
            <v>Braden</v>
          </cell>
        </row>
        <row r="34">
          <cell r="A34" t="str">
            <v>New Hampshire - NH</v>
          </cell>
          <cell r="B34" t="str">
            <v>Fentress</v>
          </cell>
          <cell r="E34" t="str">
            <v>Bradford</v>
          </cell>
        </row>
        <row r="35">
          <cell r="A35" t="str">
            <v>New Jersey - NJ</v>
          </cell>
          <cell r="B35" t="str">
            <v>Franklin</v>
          </cell>
          <cell r="E35" t="str">
            <v>Brentwood</v>
          </cell>
        </row>
        <row r="36">
          <cell r="A36" t="str">
            <v>New Mexico - NM</v>
          </cell>
          <cell r="B36" t="str">
            <v>Gibson</v>
          </cell>
          <cell r="E36" t="str">
            <v>Brighton</v>
          </cell>
        </row>
        <row r="37">
          <cell r="A37" t="str">
            <v>New York - NY</v>
          </cell>
          <cell r="B37" t="str">
            <v>Giles</v>
          </cell>
          <cell r="E37" t="str">
            <v>Bristol</v>
          </cell>
        </row>
        <row r="38">
          <cell r="A38" t="str">
            <v>North Carolina - NC</v>
          </cell>
          <cell r="B38" t="str">
            <v>Grainger</v>
          </cell>
          <cell r="E38" t="str">
            <v>Brownsville</v>
          </cell>
        </row>
        <row r="39">
          <cell r="A39" t="str">
            <v>North Dakota - ND</v>
          </cell>
          <cell r="B39" t="str">
            <v>Greene</v>
          </cell>
          <cell r="E39" t="str">
            <v>Bruceton</v>
          </cell>
        </row>
        <row r="40">
          <cell r="A40" t="str">
            <v>Ohio - OH</v>
          </cell>
          <cell r="B40" t="str">
            <v>Grundy</v>
          </cell>
          <cell r="E40" t="str">
            <v>Bulls Gap</v>
          </cell>
        </row>
        <row r="41">
          <cell r="A41" t="str">
            <v>Oklahoma - OK</v>
          </cell>
          <cell r="B41" t="str">
            <v>Hamblen</v>
          </cell>
          <cell r="E41" t="str">
            <v>Burlison</v>
          </cell>
          <cell r="F41" t="str">
            <v>Open</v>
          </cell>
        </row>
        <row r="42">
          <cell r="A42" t="str">
            <v>Oregon - OR</v>
          </cell>
          <cell r="B42" t="str">
            <v>Hamilton</v>
          </cell>
          <cell r="E42" t="str">
            <v>Burns</v>
          </cell>
          <cell r="F42" t="str">
            <v>Closed</v>
          </cell>
        </row>
        <row r="43">
          <cell r="A43" t="str">
            <v>Pennsylvania - PA</v>
          </cell>
          <cell r="B43" t="str">
            <v>Hancock</v>
          </cell>
          <cell r="E43" t="str">
            <v>Byrdstown</v>
          </cell>
        </row>
        <row r="44">
          <cell r="A44" t="str">
            <v>Rhode Island - RI</v>
          </cell>
          <cell r="B44" t="str">
            <v>Hardeman</v>
          </cell>
          <cell r="E44" t="str">
            <v>Calhoun</v>
          </cell>
        </row>
        <row r="45">
          <cell r="A45" t="str">
            <v>South Carolina - SC</v>
          </cell>
          <cell r="B45" t="str">
            <v>Hardin</v>
          </cell>
          <cell r="E45" t="str">
            <v>Camden</v>
          </cell>
        </row>
        <row r="46">
          <cell r="A46" t="str">
            <v>South Dakota - SD</v>
          </cell>
          <cell r="B46" t="str">
            <v>Hawkins</v>
          </cell>
          <cell r="E46" t="str">
            <v>Carthage</v>
          </cell>
        </row>
        <row r="47">
          <cell r="A47" t="str">
            <v>Tennessee - TN</v>
          </cell>
          <cell r="B47" t="str">
            <v>Haywood</v>
          </cell>
          <cell r="E47" t="str">
            <v>Caryville</v>
          </cell>
        </row>
        <row r="48">
          <cell r="A48" t="str">
            <v>Texas - TX</v>
          </cell>
          <cell r="B48" t="str">
            <v>Henderson</v>
          </cell>
          <cell r="E48" t="str">
            <v>Cedar Hill</v>
          </cell>
        </row>
        <row r="49">
          <cell r="A49" t="str">
            <v>Utah - UT</v>
          </cell>
          <cell r="B49" t="str">
            <v>Henry</v>
          </cell>
          <cell r="E49" t="str">
            <v>Celina</v>
          </cell>
        </row>
        <row r="50">
          <cell r="A50" t="str">
            <v>Vermont - VT</v>
          </cell>
          <cell r="B50" t="str">
            <v>Hickman</v>
          </cell>
          <cell r="E50" t="str">
            <v>Centertown</v>
          </cell>
        </row>
        <row r="51">
          <cell r="A51" t="str">
            <v>Virginia - VA</v>
          </cell>
          <cell r="B51" t="str">
            <v>Houston</v>
          </cell>
          <cell r="E51" t="str">
            <v>Centerville</v>
          </cell>
        </row>
        <row r="52">
          <cell r="A52" t="str">
            <v>Washington - WA</v>
          </cell>
          <cell r="B52" t="str">
            <v>Humphreys</v>
          </cell>
          <cell r="E52" t="str">
            <v>Chapel Hill</v>
          </cell>
        </row>
        <row r="53">
          <cell r="A53" t="str">
            <v>West Virginia - WV</v>
          </cell>
          <cell r="B53" t="str">
            <v>Jackson</v>
          </cell>
          <cell r="E53" t="str">
            <v>Charleston</v>
          </cell>
        </row>
        <row r="54">
          <cell r="A54" t="str">
            <v>Wisconsin - WI</v>
          </cell>
          <cell r="B54" t="str">
            <v>Jefferson</v>
          </cell>
          <cell r="E54" t="str">
            <v>Charlotte</v>
          </cell>
        </row>
        <row r="55">
          <cell r="A55" t="str">
            <v>Wyoming - WY</v>
          </cell>
          <cell r="B55" t="str">
            <v>Johnson</v>
          </cell>
          <cell r="E55" t="str">
            <v>Chattanooga</v>
          </cell>
        </row>
        <row r="56">
          <cell r="B56" t="str">
            <v>Knox</v>
          </cell>
          <cell r="E56" t="str">
            <v>Church Hill</v>
          </cell>
        </row>
        <row r="57">
          <cell r="B57" t="str">
            <v>Lake</v>
          </cell>
          <cell r="E57" t="str">
            <v>Clarksburg</v>
          </cell>
        </row>
        <row r="58">
          <cell r="B58" t="str">
            <v>Lauderdale</v>
          </cell>
          <cell r="E58" t="str">
            <v>Clarksville</v>
          </cell>
        </row>
        <row r="59">
          <cell r="B59" t="str">
            <v>Lawrence</v>
          </cell>
          <cell r="E59" t="str">
            <v>Cleveland</v>
          </cell>
        </row>
        <row r="60">
          <cell r="B60" t="str">
            <v>Lewis</v>
          </cell>
          <cell r="E60" t="str">
            <v>Clifton</v>
          </cell>
        </row>
        <row r="61">
          <cell r="B61" t="str">
            <v>Lincoln</v>
          </cell>
          <cell r="E61" t="str">
            <v>Clinton</v>
          </cell>
        </row>
        <row r="62">
          <cell r="B62" t="str">
            <v>Loudon</v>
          </cell>
          <cell r="E62" t="str">
            <v>Coalmont</v>
          </cell>
        </row>
        <row r="63">
          <cell r="B63" t="str">
            <v>Macon</v>
          </cell>
          <cell r="E63" t="str">
            <v>Collegedale</v>
          </cell>
        </row>
        <row r="64">
          <cell r="B64" t="str">
            <v>Madison</v>
          </cell>
          <cell r="E64" t="str">
            <v>Collierville</v>
          </cell>
        </row>
        <row r="65">
          <cell r="B65" t="str">
            <v>Marion</v>
          </cell>
          <cell r="E65" t="str">
            <v>Collinwood</v>
          </cell>
        </row>
        <row r="66">
          <cell r="B66" t="str">
            <v>Marshall</v>
          </cell>
          <cell r="E66" t="str">
            <v>Columbia</v>
          </cell>
        </row>
        <row r="67">
          <cell r="B67" t="str">
            <v>Maury</v>
          </cell>
          <cell r="E67" t="str">
            <v>Cookeville</v>
          </cell>
        </row>
        <row r="68">
          <cell r="B68" t="str">
            <v>McMinn</v>
          </cell>
          <cell r="E68" t="str">
            <v>Coopertown</v>
          </cell>
        </row>
        <row r="69">
          <cell r="B69" t="str">
            <v>McNairy</v>
          </cell>
          <cell r="E69" t="str">
            <v>Copperhill</v>
          </cell>
        </row>
        <row r="70">
          <cell r="B70" t="str">
            <v>Meigs</v>
          </cell>
          <cell r="E70" t="str">
            <v>Cornersville</v>
          </cell>
        </row>
        <row r="71">
          <cell r="B71" t="str">
            <v>Monroe</v>
          </cell>
          <cell r="E71" t="str">
            <v>Cottage Grove</v>
          </cell>
        </row>
        <row r="72">
          <cell r="B72" t="str">
            <v>Montgomery</v>
          </cell>
          <cell r="E72" t="str">
            <v>Covington</v>
          </cell>
        </row>
        <row r="73">
          <cell r="B73" t="str">
            <v>Moore</v>
          </cell>
          <cell r="E73" t="str">
            <v>Cowan</v>
          </cell>
        </row>
        <row r="74">
          <cell r="B74" t="str">
            <v>Morgan</v>
          </cell>
          <cell r="E74" t="str">
            <v>Crab Orchard</v>
          </cell>
        </row>
        <row r="75">
          <cell r="B75" t="str">
            <v>Obion</v>
          </cell>
          <cell r="E75" t="str">
            <v>Cross Plains</v>
          </cell>
        </row>
        <row r="76">
          <cell r="B76" t="str">
            <v>Overton</v>
          </cell>
          <cell r="E76" t="str">
            <v>Crossville</v>
          </cell>
        </row>
        <row r="77">
          <cell r="B77" t="str">
            <v>Perry</v>
          </cell>
          <cell r="E77" t="str">
            <v>Crump</v>
          </cell>
        </row>
        <row r="78">
          <cell r="B78" t="str">
            <v>Pickett</v>
          </cell>
          <cell r="E78" t="str">
            <v>Cumberland City</v>
          </cell>
        </row>
        <row r="79">
          <cell r="B79" t="str">
            <v>Polk</v>
          </cell>
          <cell r="E79" t="str">
            <v>Cumberland Gap</v>
          </cell>
        </row>
        <row r="80">
          <cell r="B80" t="str">
            <v>Putnam</v>
          </cell>
          <cell r="E80" t="str">
            <v>Dandridge</v>
          </cell>
        </row>
        <row r="81">
          <cell r="B81" t="str">
            <v>Rhea</v>
          </cell>
          <cell r="E81" t="str">
            <v>Dayton</v>
          </cell>
        </row>
        <row r="82">
          <cell r="B82" t="str">
            <v>Roane</v>
          </cell>
          <cell r="E82" t="str">
            <v>Decatur</v>
          </cell>
        </row>
        <row r="83">
          <cell r="B83" t="str">
            <v>Robertson</v>
          </cell>
          <cell r="E83" t="str">
            <v>Decaturville</v>
          </cell>
        </row>
        <row r="84">
          <cell r="B84" t="str">
            <v>Rutherford</v>
          </cell>
          <cell r="E84" t="str">
            <v>Decherd</v>
          </cell>
        </row>
        <row r="85">
          <cell r="B85" t="str">
            <v>Scott</v>
          </cell>
          <cell r="E85" t="str">
            <v>Dickson</v>
          </cell>
        </row>
        <row r="86">
          <cell r="B86" t="str">
            <v>Sequatchie</v>
          </cell>
          <cell r="E86" t="str">
            <v>Dover</v>
          </cell>
        </row>
        <row r="87">
          <cell r="B87" t="str">
            <v>Sevier</v>
          </cell>
          <cell r="E87" t="str">
            <v>Dowelltown</v>
          </cell>
        </row>
        <row r="88">
          <cell r="B88" t="str">
            <v>Shelby</v>
          </cell>
          <cell r="E88" t="str">
            <v>Doyle</v>
          </cell>
        </row>
        <row r="89">
          <cell r="B89" t="str">
            <v>Smith</v>
          </cell>
          <cell r="E89" t="str">
            <v>Dresden</v>
          </cell>
        </row>
        <row r="90">
          <cell r="B90" t="str">
            <v>Stewart</v>
          </cell>
          <cell r="E90" t="str">
            <v>Ducktown</v>
          </cell>
        </row>
        <row r="91">
          <cell r="B91" t="str">
            <v>Sullivan</v>
          </cell>
          <cell r="E91" t="str">
            <v>Dunlap</v>
          </cell>
        </row>
        <row r="92">
          <cell r="B92" t="str">
            <v>Sumner</v>
          </cell>
          <cell r="E92" t="str">
            <v>Dyer</v>
          </cell>
        </row>
        <row r="93">
          <cell r="B93" t="str">
            <v>Tipton</v>
          </cell>
          <cell r="E93" t="str">
            <v>Dyersburg</v>
          </cell>
        </row>
        <row r="94">
          <cell r="B94" t="str">
            <v>Trousdale</v>
          </cell>
          <cell r="E94" t="str">
            <v>Eagleville</v>
          </cell>
        </row>
        <row r="95">
          <cell r="B95" t="str">
            <v>Unicoi</v>
          </cell>
          <cell r="E95" t="str">
            <v>East Ridge</v>
          </cell>
        </row>
        <row r="96">
          <cell r="B96" t="str">
            <v>Union</v>
          </cell>
          <cell r="E96" t="str">
            <v>Eastview</v>
          </cell>
        </row>
        <row r="97">
          <cell r="B97" t="str">
            <v>Van Buren</v>
          </cell>
          <cell r="E97" t="str">
            <v>Elizabethton</v>
          </cell>
        </row>
        <row r="98">
          <cell r="B98" t="str">
            <v>Warren</v>
          </cell>
          <cell r="E98" t="str">
            <v>Elkton</v>
          </cell>
        </row>
        <row r="99">
          <cell r="B99" t="str">
            <v>Washington</v>
          </cell>
          <cell r="E99" t="str">
            <v>Englewood</v>
          </cell>
        </row>
        <row r="100">
          <cell r="B100" t="str">
            <v>Wayne</v>
          </cell>
          <cell r="E100" t="str">
            <v>Enville</v>
          </cell>
        </row>
        <row r="101">
          <cell r="B101" t="str">
            <v>Weakley</v>
          </cell>
          <cell r="E101" t="str">
            <v>Erin</v>
          </cell>
        </row>
        <row r="102">
          <cell r="B102" t="str">
            <v>White</v>
          </cell>
          <cell r="E102" t="str">
            <v>Erwin</v>
          </cell>
        </row>
        <row r="103">
          <cell r="B103" t="str">
            <v>Williamson</v>
          </cell>
          <cell r="E103" t="str">
            <v>Estill Springs</v>
          </cell>
        </row>
        <row r="104">
          <cell r="B104" t="str">
            <v>Wilson</v>
          </cell>
          <cell r="E104" t="str">
            <v>Ethridge</v>
          </cell>
        </row>
        <row r="105">
          <cell r="E105" t="str">
            <v>Etowah</v>
          </cell>
        </row>
        <row r="106">
          <cell r="E106" t="str">
            <v>Fairview</v>
          </cell>
        </row>
        <row r="107">
          <cell r="E107" t="str">
            <v>Farragut</v>
          </cell>
        </row>
        <row r="108">
          <cell r="E108" t="str">
            <v>Fayetteville</v>
          </cell>
        </row>
        <row r="109">
          <cell r="E109" t="str">
            <v>Finger</v>
          </cell>
        </row>
        <row r="110">
          <cell r="E110" t="str">
            <v>Forest Hills</v>
          </cell>
        </row>
        <row r="111">
          <cell r="E111" t="str">
            <v>Franklin</v>
          </cell>
        </row>
        <row r="112">
          <cell r="E112" t="str">
            <v>Friendship</v>
          </cell>
        </row>
        <row r="113">
          <cell r="E113" t="str">
            <v>Friendsville</v>
          </cell>
        </row>
        <row r="114">
          <cell r="E114" t="str">
            <v>Gadsden</v>
          </cell>
        </row>
        <row r="115">
          <cell r="E115" t="str">
            <v>Gainesboro</v>
          </cell>
        </row>
        <row r="116">
          <cell r="E116" t="str">
            <v>Gallatin</v>
          </cell>
        </row>
        <row r="117">
          <cell r="E117" t="str">
            <v>Gallaway</v>
          </cell>
        </row>
        <row r="118">
          <cell r="E118" t="str">
            <v>Garland</v>
          </cell>
        </row>
        <row r="119">
          <cell r="E119" t="str">
            <v>Gates</v>
          </cell>
        </row>
        <row r="120">
          <cell r="E120" t="str">
            <v>Gatlinburg</v>
          </cell>
        </row>
        <row r="121">
          <cell r="E121" t="str">
            <v>Germantown</v>
          </cell>
        </row>
        <row r="122">
          <cell r="E122" t="str">
            <v>Gibson</v>
          </cell>
        </row>
        <row r="123">
          <cell r="E123" t="str">
            <v>Gilt Edge</v>
          </cell>
        </row>
        <row r="124">
          <cell r="E124" t="str">
            <v>Gleason</v>
          </cell>
        </row>
        <row r="125">
          <cell r="E125" t="str">
            <v>Goodlettsville</v>
          </cell>
        </row>
        <row r="126">
          <cell r="E126" t="str">
            <v>Gordonsville</v>
          </cell>
        </row>
        <row r="127">
          <cell r="E127" t="str">
            <v>Grand Junction</v>
          </cell>
        </row>
        <row r="128">
          <cell r="E128" t="str">
            <v>Graysville</v>
          </cell>
        </row>
        <row r="129">
          <cell r="E129" t="str">
            <v>Greenback</v>
          </cell>
        </row>
        <row r="130">
          <cell r="E130" t="str">
            <v>Greenbrier</v>
          </cell>
        </row>
        <row r="131">
          <cell r="E131" t="str">
            <v>Greeneville</v>
          </cell>
        </row>
        <row r="132">
          <cell r="E132" t="str">
            <v>Greenfield</v>
          </cell>
        </row>
        <row r="133">
          <cell r="E133" t="str">
            <v>Gruetli-Laager</v>
          </cell>
        </row>
        <row r="134">
          <cell r="E134" t="str">
            <v>Guys</v>
          </cell>
        </row>
        <row r="135">
          <cell r="E135" t="str">
            <v>Halls</v>
          </cell>
        </row>
        <row r="136">
          <cell r="E136" t="str">
            <v>Harriman</v>
          </cell>
        </row>
        <row r="137">
          <cell r="E137" t="str">
            <v>Harrogate</v>
          </cell>
        </row>
        <row r="138">
          <cell r="E138" t="str">
            <v>Hartsville</v>
          </cell>
        </row>
        <row r="139">
          <cell r="E139" t="str">
            <v>Henderson</v>
          </cell>
        </row>
        <row r="140">
          <cell r="E140" t="str">
            <v>Hendersonville</v>
          </cell>
        </row>
        <row r="141">
          <cell r="E141" t="str">
            <v>Henning</v>
          </cell>
        </row>
        <row r="142">
          <cell r="E142" t="str">
            <v>Henry</v>
          </cell>
        </row>
        <row r="143">
          <cell r="E143" t="str">
            <v>Hickory Valley</v>
          </cell>
        </row>
        <row r="144">
          <cell r="E144" t="str">
            <v>Hohenwald</v>
          </cell>
        </row>
        <row r="145">
          <cell r="E145" t="str">
            <v>Hollow Rock</v>
          </cell>
        </row>
        <row r="146">
          <cell r="E146" t="str">
            <v>Hornbeak</v>
          </cell>
        </row>
        <row r="147">
          <cell r="E147" t="str">
            <v>Hornsby</v>
          </cell>
        </row>
        <row r="148">
          <cell r="E148" t="str">
            <v>Humboldt</v>
          </cell>
        </row>
        <row r="149">
          <cell r="E149" t="str">
            <v>Huntingdon</v>
          </cell>
        </row>
        <row r="150">
          <cell r="E150" t="str">
            <v>Huntland</v>
          </cell>
        </row>
        <row r="151">
          <cell r="E151" t="str">
            <v>Huntsville</v>
          </cell>
        </row>
        <row r="152">
          <cell r="E152" t="str">
            <v>Iron City</v>
          </cell>
        </row>
        <row r="153">
          <cell r="E153" t="str">
            <v>Jacksboro</v>
          </cell>
        </row>
        <row r="154">
          <cell r="E154" t="str">
            <v>Jackson</v>
          </cell>
        </row>
        <row r="155">
          <cell r="E155" t="str">
            <v>Jamestown</v>
          </cell>
        </row>
        <row r="156">
          <cell r="E156" t="str">
            <v>Jasper</v>
          </cell>
        </row>
        <row r="157">
          <cell r="E157" t="str">
            <v>Jefferson City</v>
          </cell>
        </row>
        <row r="158">
          <cell r="E158" t="str">
            <v>Jellico</v>
          </cell>
        </row>
        <row r="159">
          <cell r="E159" t="str">
            <v>Johnson City</v>
          </cell>
        </row>
        <row r="160">
          <cell r="E160" t="str">
            <v>Jonesborough</v>
          </cell>
        </row>
        <row r="161">
          <cell r="E161" t="str">
            <v>Kenton</v>
          </cell>
        </row>
        <row r="162">
          <cell r="E162" t="str">
            <v>Kimball</v>
          </cell>
        </row>
        <row r="163">
          <cell r="E163" t="str">
            <v>Kingsport</v>
          </cell>
        </row>
        <row r="164">
          <cell r="E164" t="str">
            <v>Kingston</v>
          </cell>
        </row>
        <row r="165">
          <cell r="E165" t="str">
            <v>Kingston Springs</v>
          </cell>
        </row>
        <row r="166">
          <cell r="E166" t="str">
            <v>Knoxville</v>
          </cell>
        </row>
        <row r="167">
          <cell r="E167" t="str">
            <v>La Follette</v>
          </cell>
        </row>
        <row r="168">
          <cell r="E168" t="str">
            <v>La Vergne</v>
          </cell>
        </row>
        <row r="169">
          <cell r="E169" t="str">
            <v>Lafayette</v>
          </cell>
        </row>
        <row r="170">
          <cell r="E170" t="str">
            <v>LaGrange</v>
          </cell>
        </row>
        <row r="171">
          <cell r="E171" t="str">
            <v>Lakeland</v>
          </cell>
        </row>
        <row r="172">
          <cell r="E172" t="str">
            <v>Lakesite</v>
          </cell>
        </row>
        <row r="173">
          <cell r="E173" t="str">
            <v>Lawrenceburg</v>
          </cell>
        </row>
        <row r="174">
          <cell r="E174" t="str">
            <v>Lebanon</v>
          </cell>
        </row>
        <row r="175">
          <cell r="E175" t="str">
            <v>Lenoir City</v>
          </cell>
        </row>
        <row r="176">
          <cell r="E176" t="str">
            <v>Lewisburg</v>
          </cell>
        </row>
        <row r="177">
          <cell r="E177" t="str">
            <v>Lexington</v>
          </cell>
        </row>
        <row r="178">
          <cell r="E178" t="str">
            <v>Liberty</v>
          </cell>
        </row>
        <row r="179">
          <cell r="E179" t="str">
            <v>Linden</v>
          </cell>
        </row>
        <row r="180">
          <cell r="E180" t="str">
            <v>Livingston</v>
          </cell>
        </row>
        <row r="181">
          <cell r="E181" t="str">
            <v>Lobelville</v>
          </cell>
        </row>
        <row r="182">
          <cell r="E182" t="str">
            <v>Lookout Mountain</v>
          </cell>
        </row>
        <row r="183">
          <cell r="E183" t="str">
            <v>Loretto</v>
          </cell>
        </row>
        <row r="184">
          <cell r="E184" t="str">
            <v>Loudon</v>
          </cell>
        </row>
        <row r="185">
          <cell r="E185" t="str">
            <v>Louisville</v>
          </cell>
        </row>
        <row r="186">
          <cell r="E186" t="str">
            <v>Luttrell</v>
          </cell>
        </row>
        <row r="187">
          <cell r="E187" t="str">
            <v>Lynchburg</v>
          </cell>
        </row>
        <row r="188">
          <cell r="E188" t="str">
            <v>Lynnville</v>
          </cell>
        </row>
        <row r="189">
          <cell r="E189" t="str">
            <v>Madisonville</v>
          </cell>
        </row>
        <row r="190">
          <cell r="E190" t="str">
            <v>Manchester</v>
          </cell>
        </row>
        <row r="191">
          <cell r="E191" t="str">
            <v>Martin</v>
          </cell>
        </row>
        <row r="192">
          <cell r="E192" t="str">
            <v>Maryville</v>
          </cell>
        </row>
        <row r="193">
          <cell r="E193" t="str">
            <v>Mason</v>
          </cell>
        </row>
        <row r="194">
          <cell r="E194" t="str">
            <v>Maury City</v>
          </cell>
        </row>
        <row r="195">
          <cell r="E195" t="str">
            <v>Maynardville</v>
          </cell>
        </row>
        <row r="196">
          <cell r="E196" t="str">
            <v>McEwen</v>
          </cell>
        </row>
        <row r="197">
          <cell r="E197" t="str">
            <v>McKenzie</v>
          </cell>
        </row>
        <row r="198">
          <cell r="E198" t="str">
            <v>McLemoresville</v>
          </cell>
        </row>
        <row r="199">
          <cell r="E199" t="str">
            <v>McMinnville</v>
          </cell>
        </row>
        <row r="200">
          <cell r="E200" t="str">
            <v>Medina</v>
          </cell>
        </row>
        <row r="201">
          <cell r="E201" t="str">
            <v>Medon</v>
          </cell>
        </row>
        <row r="202">
          <cell r="E202" t="str">
            <v>Memphis</v>
          </cell>
        </row>
        <row r="203">
          <cell r="E203" t="str">
            <v>Michie</v>
          </cell>
        </row>
        <row r="204">
          <cell r="E204" t="str">
            <v>Middleton</v>
          </cell>
        </row>
        <row r="205">
          <cell r="E205" t="str">
            <v>Milan</v>
          </cell>
        </row>
        <row r="206">
          <cell r="E206" t="str">
            <v>Milledgeville</v>
          </cell>
        </row>
        <row r="207">
          <cell r="E207" t="str">
            <v>Millersville</v>
          </cell>
        </row>
        <row r="208">
          <cell r="E208" t="str">
            <v>Millington</v>
          </cell>
        </row>
        <row r="209">
          <cell r="E209" t="str">
            <v>Minor Hill</v>
          </cell>
        </row>
        <row r="210">
          <cell r="E210" t="str">
            <v>Mitchellville</v>
          </cell>
        </row>
        <row r="211">
          <cell r="E211" t="str">
            <v>Monteagle</v>
          </cell>
        </row>
        <row r="212">
          <cell r="E212" t="str">
            <v>Monterey</v>
          </cell>
        </row>
        <row r="213">
          <cell r="E213" t="str">
            <v>Morrison</v>
          </cell>
        </row>
        <row r="214">
          <cell r="E214" t="str">
            <v>Morristown</v>
          </cell>
        </row>
        <row r="215">
          <cell r="E215" t="str">
            <v>Moscow</v>
          </cell>
        </row>
        <row r="216">
          <cell r="E216" t="str">
            <v>Mosheim</v>
          </cell>
        </row>
        <row r="217">
          <cell r="E217" t="str">
            <v>Mount Carmel</v>
          </cell>
        </row>
        <row r="218">
          <cell r="E218" t="str">
            <v>Mount Juliet</v>
          </cell>
        </row>
        <row r="219">
          <cell r="E219" t="str">
            <v>Mount Pleasant</v>
          </cell>
        </row>
        <row r="220">
          <cell r="E220" t="str">
            <v>Mountain City</v>
          </cell>
        </row>
        <row r="221">
          <cell r="E221" t="str">
            <v>Munford</v>
          </cell>
        </row>
        <row r="222">
          <cell r="E222" t="str">
            <v>Murfreesboro</v>
          </cell>
        </row>
        <row r="223">
          <cell r="E223" t="str">
            <v>Nashville</v>
          </cell>
        </row>
        <row r="224">
          <cell r="E224" t="str">
            <v>New Hope</v>
          </cell>
        </row>
        <row r="225">
          <cell r="E225" t="str">
            <v>New Johnsonville</v>
          </cell>
        </row>
        <row r="226">
          <cell r="E226" t="str">
            <v>New Market</v>
          </cell>
        </row>
        <row r="227">
          <cell r="E227" t="str">
            <v>New Tazewell</v>
          </cell>
        </row>
        <row r="228">
          <cell r="E228" t="str">
            <v>Newbern</v>
          </cell>
        </row>
        <row r="229">
          <cell r="E229" t="str">
            <v>Newport</v>
          </cell>
        </row>
        <row r="230">
          <cell r="E230" t="str">
            <v>Niota</v>
          </cell>
        </row>
        <row r="231">
          <cell r="E231" t="str">
            <v>Nolensville</v>
          </cell>
        </row>
        <row r="232">
          <cell r="E232" t="str">
            <v>Normandy</v>
          </cell>
        </row>
        <row r="233">
          <cell r="E233" t="str">
            <v>Norris</v>
          </cell>
        </row>
        <row r="234">
          <cell r="E234" t="str">
            <v>Oak Hill</v>
          </cell>
        </row>
        <row r="235">
          <cell r="E235" t="str">
            <v>Oak Ridge</v>
          </cell>
        </row>
        <row r="236">
          <cell r="E236" t="str">
            <v>Oakdale</v>
          </cell>
        </row>
        <row r="237">
          <cell r="E237" t="str">
            <v>Oakland</v>
          </cell>
        </row>
        <row r="238">
          <cell r="E238" t="str">
            <v>Obion</v>
          </cell>
        </row>
        <row r="239">
          <cell r="E239" t="str">
            <v>Oliver Springs</v>
          </cell>
        </row>
        <row r="240">
          <cell r="E240" t="str">
            <v>Oneida</v>
          </cell>
        </row>
        <row r="241">
          <cell r="E241" t="str">
            <v>Orlinda</v>
          </cell>
        </row>
        <row r="242">
          <cell r="E242" t="str">
            <v>Orme</v>
          </cell>
        </row>
        <row r="243">
          <cell r="E243" t="str">
            <v>Palmer</v>
          </cell>
        </row>
        <row r="244">
          <cell r="E244" t="str">
            <v>Paris</v>
          </cell>
        </row>
        <row r="245">
          <cell r="E245" t="str">
            <v>Parker's Crossroads</v>
          </cell>
        </row>
        <row r="246">
          <cell r="E246" t="str">
            <v>Parrottsville</v>
          </cell>
        </row>
        <row r="247">
          <cell r="E247" t="str">
            <v>Parsons</v>
          </cell>
        </row>
        <row r="248">
          <cell r="E248" t="str">
            <v>Pegram</v>
          </cell>
        </row>
        <row r="249">
          <cell r="E249" t="str">
            <v>Petersburg</v>
          </cell>
        </row>
        <row r="250">
          <cell r="E250" t="str">
            <v>Philadelphia</v>
          </cell>
        </row>
        <row r="251">
          <cell r="E251" t="str">
            <v>Pigeon Forge</v>
          </cell>
        </row>
        <row r="252">
          <cell r="E252" t="str">
            <v>Pikeville</v>
          </cell>
        </row>
        <row r="253">
          <cell r="E253" t="str">
            <v>Piperton</v>
          </cell>
        </row>
        <row r="254">
          <cell r="E254" t="str">
            <v>Pittman Center</v>
          </cell>
        </row>
        <row r="255">
          <cell r="E255" t="str">
            <v>Plainview</v>
          </cell>
        </row>
        <row r="256">
          <cell r="E256" t="str">
            <v>Pleasant Hill</v>
          </cell>
        </row>
        <row r="257">
          <cell r="E257" t="str">
            <v>Pleasant View</v>
          </cell>
        </row>
        <row r="258">
          <cell r="E258" t="str">
            <v>Portland</v>
          </cell>
        </row>
        <row r="259">
          <cell r="E259" t="str">
            <v>Powell's Crossroads</v>
          </cell>
        </row>
        <row r="260">
          <cell r="E260" t="str">
            <v>Pulaski</v>
          </cell>
        </row>
        <row r="261">
          <cell r="E261" t="str">
            <v>Puryear</v>
          </cell>
        </row>
        <row r="262">
          <cell r="E262" t="str">
            <v>Ramer</v>
          </cell>
        </row>
        <row r="263">
          <cell r="E263" t="str">
            <v>Red Bank</v>
          </cell>
        </row>
        <row r="264">
          <cell r="E264" t="str">
            <v>Red Boiling Springs</v>
          </cell>
        </row>
        <row r="265">
          <cell r="E265" t="str">
            <v>Ridgely</v>
          </cell>
        </row>
        <row r="266">
          <cell r="E266" t="str">
            <v>Ridgeside</v>
          </cell>
        </row>
        <row r="267">
          <cell r="E267" t="str">
            <v>Ridgetop</v>
          </cell>
        </row>
        <row r="268">
          <cell r="E268" t="str">
            <v>Ripley</v>
          </cell>
        </row>
        <row r="269">
          <cell r="E269" t="str">
            <v>Rives</v>
          </cell>
        </row>
        <row r="270">
          <cell r="E270" t="str">
            <v>Rockford</v>
          </cell>
        </row>
        <row r="271">
          <cell r="E271" t="str">
            <v>Rockwood</v>
          </cell>
        </row>
        <row r="272">
          <cell r="E272" t="str">
            <v>Rocky Top[9]</v>
          </cell>
        </row>
        <row r="273">
          <cell r="E273" t="str">
            <v>Rogersville</v>
          </cell>
        </row>
        <row r="274">
          <cell r="E274" t="str">
            <v>Rossville</v>
          </cell>
        </row>
        <row r="275">
          <cell r="E275" t="str">
            <v>Rutherford</v>
          </cell>
        </row>
        <row r="276">
          <cell r="E276" t="str">
            <v>Rutledge</v>
          </cell>
        </row>
        <row r="277">
          <cell r="E277" t="str">
            <v>Saltillo</v>
          </cell>
        </row>
        <row r="278">
          <cell r="E278" t="str">
            <v>Samburg</v>
          </cell>
        </row>
        <row r="279">
          <cell r="E279" t="str">
            <v>Sardis</v>
          </cell>
        </row>
        <row r="280">
          <cell r="E280" t="str">
            <v>Saulsbury</v>
          </cell>
        </row>
        <row r="281">
          <cell r="E281" t="str">
            <v>Savannah</v>
          </cell>
        </row>
        <row r="282">
          <cell r="E282" t="str">
            <v>Scotts Hill</v>
          </cell>
        </row>
        <row r="283">
          <cell r="E283" t="str">
            <v>Selmer</v>
          </cell>
        </row>
        <row r="284">
          <cell r="E284" t="str">
            <v>Sevierville</v>
          </cell>
        </row>
        <row r="285">
          <cell r="E285" t="str">
            <v>Sharon</v>
          </cell>
        </row>
        <row r="286">
          <cell r="E286" t="str">
            <v>Shelbyville</v>
          </cell>
        </row>
        <row r="287">
          <cell r="E287" t="str">
            <v>Signal Mountain</v>
          </cell>
        </row>
        <row r="288">
          <cell r="E288" t="str">
            <v>Silerton</v>
          </cell>
        </row>
        <row r="289">
          <cell r="E289" t="str">
            <v>Slayden</v>
          </cell>
        </row>
        <row r="290">
          <cell r="E290" t="str">
            <v>Smithville</v>
          </cell>
        </row>
        <row r="291">
          <cell r="E291" t="str">
            <v>Smyrna</v>
          </cell>
        </row>
        <row r="292">
          <cell r="E292" t="str">
            <v>Sneedville</v>
          </cell>
        </row>
        <row r="293">
          <cell r="E293" t="str">
            <v>Soddy-Daisy</v>
          </cell>
        </row>
        <row r="294">
          <cell r="E294" t="str">
            <v>Somerville</v>
          </cell>
        </row>
        <row r="295">
          <cell r="E295" t="str">
            <v>South Carthage</v>
          </cell>
        </row>
        <row r="296">
          <cell r="E296" t="str">
            <v>South Fulton</v>
          </cell>
        </row>
        <row r="297">
          <cell r="E297" t="str">
            <v>South Pittsburg</v>
          </cell>
        </row>
        <row r="298">
          <cell r="E298" t="str">
            <v>Sparta</v>
          </cell>
        </row>
        <row r="299">
          <cell r="E299" t="str">
            <v>Spencer</v>
          </cell>
        </row>
        <row r="300">
          <cell r="E300" t="str">
            <v>Spring City</v>
          </cell>
        </row>
        <row r="301">
          <cell r="E301" t="str">
            <v>Spring Hill</v>
          </cell>
        </row>
        <row r="302">
          <cell r="E302" t="str">
            <v>Springfield</v>
          </cell>
        </row>
        <row r="303">
          <cell r="E303" t="str">
            <v>St. Joseph</v>
          </cell>
        </row>
        <row r="304">
          <cell r="E304" t="str">
            <v>Stanton</v>
          </cell>
        </row>
        <row r="305">
          <cell r="E305" t="str">
            <v>Stantonville</v>
          </cell>
        </row>
        <row r="306">
          <cell r="E306" t="str">
            <v>Sunbright</v>
          </cell>
        </row>
        <row r="307">
          <cell r="E307" t="str">
            <v>Surgoinsville</v>
          </cell>
        </row>
        <row r="308">
          <cell r="E308" t="str">
            <v>Sweetwater</v>
          </cell>
        </row>
        <row r="309">
          <cell r="E309" t="str">
            <v>Tazewell</v>
          </cell>
        </row>
        <row r="310">
          <cell r="E310" t="str">
            <v>Tellico Plains</v>
          </cell>
        </row>
        <row r="311">
          <cell r="E311" t="str">
            <v>Tennessee Ridge</v>
          </cell>
        </row>
        <row r="312">
          <cell r="E312" t="str">
            <v>Thompson's Station</v>
          </cell>
        </row>
        <row r="313">
          <cell r="E313" t="str">
            <v>Three Way</v>
          </cell>
        </row>
        <row r="314">
          <cell r="E314" t="str">
            <v>Tiptonville</v>
          </cell>
        </row>
        <row r="315">
          <cell r="E315" t="str">
            <v>Toone</v>
          </cell>
        </row>
        <row r="316">
          <cell r="E316" t="str">
            <v>Townsend</v>
          </cell>
        </row>
        <row r="317">
          <cell r="E317" t="str">
            <v>Tracy City</v>
          </cell>
        </row>
        <row r="318">
          <cell r="E318" t="str">
            <v>Trenton</v>
          </cell>
        </row>
        <row r="319">
          <cell r="E319" t="str">
            <v>Trezevant</v>
          </cell>
        </row>
        <row r="320">
          <cell r="E320" t="str">
            <v>Trimble</v>
          </cell>
        </row>
        <row r="321">
          <cell r="E321" t="str">
            <v>Troy</v>
          </cell>
        </row>
        <row r="322">
          <cell r="E322" t="str">
            <v>Tullahoma</v>
          </cell>
        </row>
        <row r="323">
          <cell r="E323" t="str">
            <v>Tusculum</v>
          </cell>
        </row>
        <row r="324">
          <cell r="E324" t="str">
            <v>Unicoi</v>
          </cell>
        </row>
        <row r="325">
          <cell r="E325" t="str">
            <v>Union City</v>
          </cell>
        </row>
        <row r="326">
          <cell r="E326" t="str">
            <v>Vanleer</v>
          </cell>
        </row>
        <row r="327">
          <cell r="E327" t="str">
            <v>Viola</v>
          </cell>
        </row>
        <row r="328">
          <cell r="E328" t="str">
            <v>Vonore</v>
          </cell>
        </row>
        <row r="329">
          <cell r="E329" t="str">
            <v>Walden</v>
          </cell>
        </row>
        <row r="330">
          <cell r="E330" t="str">
            <v>Wartburg</v>
          </cell>
        </row>
        <row r="331">
          <cell r="E331" t="str">
            <v>Wartrace</v>
          </cell>
        </row>
        <row r="332">
          <cell r="E332" t="str">
            <v>Watauga</v>
          </cell>
        </row>
        <row r="333">
          <cell r="E333" t="str">
            <v>Watertown</v>
          </cell>
        </row>
        <row r="334">
          <cell r="E334" t="str">
            <v>Waverly</v>
          </cell>
        </row>
        <row r="335">
          <cell r="E335" t="str">
            <v>Waynesboro</v>
          </cell>
        </row>
        <row r="336">
          <cell r="E336" t="str">
            <v>Westmoreland</v>
          </cell>
        </row>
        <row r="337">
          <cell r="E337" t="str">
            <v>White Bluff</v>
          </cell>
        </row>
        <row r="338">
          <cell r="E338" t="str">
            <v>White House</v>
          </cell>
        </row>
        <row r="339">
          <cell r="E339" t="str">
            <v>White Pine</v>
          </cell>
        </row>
        <row r="340">
          <cell r="E340" t="str">
            <v>Whiteville</v>
          </cell>
        </row>
        <row r="341">
          <cell r="E341" t="str">
            <v>Whitwell</v>
          </cell>
        </row>
        <row r="342">
          <cell r="E342" t="str">
            <v>Williston</v>
          </cell>
        </row>
        <row r="343">
          <cell r="E343" t="str">
            <v>Winchester</v>
          </cell>
        </row>
        <row r="344">
          <cell r="E344" t="str">
            <v>Winfield</v>
          </cell>
        </row>
        <row r="345">
          <cell r="E345" t="str">
            <v>Woodbury</v>
          </cell>
        </row>
        <row r="346">
          <cell r="E346" t="str">
            <v>Woodland Mills</v>
          </cell>
        </row>
        <row r="347">
          <cell r="E347" t="str">
            <v>Yorkville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zip4.usps.com/zip4/welcome.jsp" TargetMode="External"/><Relationship Id="rId1" Type="http://schemas.openxmlformats.org/officeDocument/2006/relationships/hyperlink" Target="http://zip4.usps.com/zip4/welcome.jsp"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F453B-E223-4C90-85B8-A20D0981B45D}">
  <dimension ref="A1:A24"/>
  <sheetViews>
    <sheetView tabSelected="1" view="pageLayout" zoomScaleNormal="100" workbookViewId="0">
      <selection activeCell="C10" sqref="C10"/>
    </sheetView>
  </sheetViews>
  <sheetFormatPr defaultColWidth="9.109375" defaultRowHeight="15.6" x14ac:dyDescent="0.3"/>
  <cols>
    <col min="1" max="1" width="97.5546875" style="17" customWidth="1"/>
    <col min="2" max="16384" width="9.109375" style="17"/>
  </cols>
  <sheetData>
    <row r="1" spans="1:1" x14ac:dyDescent="0.3">
      <c r="A1" s="15"/>
    </row>
    <row r="2" spans="1:1" ht="46.8" x14ac:dyDescent="0.3">
      <c r="A2" s="18" t="s">
        <v>1000</v>
      </c>
    </row>
    <row r="3" spans="1:1" x14ac:dyDescent="0.3">
      <c r="A3" s="16"/>
    </row>
    <row r="4" spans="1:1" ht="78" x14ac:dyDescent="0.3">
      <c r="A4" s="18" t="s">
        <v>1045</v>
      </c>
    </row>
    <row r="5" spans="1:1" x14ac:dyDescent="0.3">
      <c r="A5" s="19"/>
    </row>
    <row r="6" spans="1:1" x14ac:dyDescent="0.3">
      <c r="A6" s="20" t="s">
        <v>1001</v>
      </c>
    </row>
    <row r="7" spans="1:1" x14ac:dyDescent="0.3">
      <c r="A7" s="21"/>
    </row>
    <row r="8" spans="1:1" x14ac:dyDescent="0.3">
      <c r="A8" s="19"/>
    </row>
    <row r="9" spans="1:1" x14ac:dyDescent="0.3">
      <c r="A9" s="22"/>
    </row>
    <row r="10" spans="1:1" x14ac:dyDescent="0.3">
      <c r="A10" s="19"/>
    </row>
    <row r="11" spans="1:1" x14ac:dyDescent="0.3">
      <c r="A11" s="21"/>
    </row>
    <row r="13" spans="1:1" x14ac:dyDescent="0.3">
      <c r="A13" s="23"/>
    </row>
    <row r="14" spans="1:1" x14ac:dyDescent="0.3">
      <c r="A14" s="23"/>
    </row>
    <row r="15" spans="1:1" x14ac:dyDescent="0.3">
      <c r="A15" s="23"/>
    </row>
    <row r="16" spans="1:1" x14ac:dyDescent="0.3">
      <c r="A16" s="24"/>
    </row>
    <row r="17" spans="1:1" x14ac:dyDescent="0.3">
      <c r="A17" s="23"/>
    </row>
    <row r="18" spans="1:1" x14ac:dyDescent="0.3">
      <c r="A18" s="23"/>
    </row>
    <row r="19" spans="1:1" x14ac:dyDescent="0.3">
      <c r="A19" s="24"/>
    </row>
    <row r="20" spans="1:1" x14ac:dyDescent="0.3">
      <c r="A20" s="23"/>
    </row>
    <row r="21" spans="1:1" x14ac:dyDescent="0.3">
      <c r="A21" s="23"/>
    </row>
    <row r="22" spans="1:1" x14ac:dyDescent="0.3">
      <c r="A22" s="23"/>
    </row>
    <row r="23" spans="1:1" x14ac:dyDescent="0.3">
      <c r="A23" s="23"/>
    </row>
    <row r="24" spans="1:1" x14ac:dyDescent="0.3">
      <c r="A24" s="23"/>
    </row>
  </sheetData>
  <sheetProtection algorithmName="SHA-512" hashValue="lieusJubg/GEJwotEnTob7EZkTk28O/FlvoizQ5I3UeSnwEWV8vgLziaA2kqUVuucHJgaG5/xixLOYo64hQ1Tg==" saltValue="t78Tl/RLKczVfaq0xTtxpA==" spinCount="100000" sheet="1" selectLockedCells="1" selectUnlockedCells="1"/>
  <pageMargins left="0.7" right="0.7" top="1" bottom="0.75" header="0.3" footer="0.3"/>
  <pageSetup orientation="portrait" r:id="rId1"/>
  <headerFooter>
    <oddHeader>&amp;C&amp;"-,Bold"&amp;12 2026 HOME-ARP RENTAL HOUSING DEVELOPMENT PROGRAM
TENNESSEE HOUSING DEVELOPMENT AGENCY
INSTRUCTIONS</oddHeader>
    <oddFooter>&amp;C2026 HOME-ARP Application - Final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4409B-C130-4AF1-B162-3B5C18FC1191}">
  <dimension ref="A1:J63"/>
  <sheetViews>
    <sheetView view="pageLayout" zoomScaleNormal="100" workbookViewId="0">
      <selection activeCell="H14" sqref="H14:J14"/>
    </sheetView>
  </sheetViews>
  <sheetFormatPr defaultColWidth="8.88671875" defaultRowHeight="15.6" x14ac:dyDescent="0.3"/>
  <cols>
    <col min="1" max="16384" width="8.88671875" style="59"/>
  </cols>
  <sheetData>
    <row r="1" spans="1:10" x14ac:dyDescent="0.3">
      <c r="A1" s="117" t="s">
        <v>996</v>
      </c>
    </row>
    <row r="2" spans="1:10" x14ac:dyDescent="0.3">
      <c r="A2" s="278" t="s">
        <v>979</v>
      </c>
      <c r="B2" s="278"/>
      <c r="C2" s="278"/>
      <c r="D2" s="278"/>
      <c r="E2" s="278"/>
      <c r="F2" s="278"/>
      <c r="G2" s="278"/>
      <c r="H2" s="522" t="s">
        <v>718</v>
      </c>
      <c r="I2" s="599"/>
      <c r="J2" s="599"/>
    </row>
    <row r="3" spans="1:10" ht="4.95" customHeight="1" x14ac:dyDescent="0.3">
      <c r="A3" s="243"/>
      <c r="B3" s="84"/>
      <c r="C3" s="84"/>
      <c r="D3" s="84"/>
      <c r="E3" s="84"/>
      <c r="F3" s="84"/>
      <c r="G3" s="84"/>
      <c r="H3" s="84"/>
      <c r="I3" s="84"/>
      <c r="J3" s="244"/>
    </row>
    <row r="4" spans="1:10" x14ac:dyDescent="0.3">
      <c r="A4" s="598" t="s">
        <v>980</v>
      </c>
      <c r="B4" s="598"/>
      <c r="C4" s="598"/>
      <c r="D4" s="598"/>
      <c r="E4" s="598"/>
      <c r="F4" s="598"/>
      <c r="G4" s="598"/>
      <c r="H4" s="523"/>
      <c r="I4" s="523"/>
      <c r="J4" s="523"/>
    </row>
    <row r="5" spans="1:10" ht="4.95" customHeight="1" x14ac:dyDescent="0.3">
      <c r="A5" s="243"/>
      <c r="B5" s="84"/>
      <c r="C5" s="84"/>
      <c r="D5" s="84"/>
      <c r="E5" s="84"/>
      <c r="F5" s="84"/>
      <c r="G5" s="84"/>
      <c r="H5" s="84"/>
      <c r="I5" s="84"/>
      <c r="J5" s="244"/>
    </row>
    <row r="6" spans="1:10" x14ac:dyDescent="0.3">
      <c r="A6" s="598" t="s">
        <v>981</v>
      </c>
      <c r="B6" s="598"/>
      <c r="C6" s="598"/>
      <c r="D6" s="598"/>
      <c r="E6" s="598"/>
      <c r="F6" s="598"/>
      <c r="G6" s="598"/>
      <c r="H6" s="523"/>
      <c r="I6" s="523"/>
      <c r="J6" s="523"/>
    </row>
    <row r="7" spans="1:10" ht="4.2" customHeight="1" x14ac:dyDescent="0.3">
      <c r="A7" s="243"/>
      <c r="B7" s="84"/>
      <c r="C7" s="84"/>
      <c r="D7" s="84"/>
      <c r="E7" s="84"/>
      <c r="F7" s="84"/>
      <c r="G7" s="84"/>
      <c r="H7" s="84"/>
      <c r="I7" s="84"/>
      <c r="J7" s="244"/>
    </row>
    <row r="8" spans="1:10" x14ac:dyDescent="0.3">
      <c r="A8" s="598" t="s">
        <v>982</v>
      </c>
      <c r="B8" s="598"/>
      <c r="C8" s="598"/>
      <c r="D8" s="598"/>
      <c r="E8" s="598"/>
      <c r="F8" s="598"/>
      <c r="G8" s="598"/>
      <c r="H8" s="523"/>
      <c r="I8" s="523"/>
      <c r="J8" s="523"/>
    </row>
    <row r="9" spans="1:10" ht="3.6" customHeight="1" x14ac:dyDescent="0.3">
      <c r="A9" s="243"/>
      <c r="B9" s="84"/>
      <c r="C9" s="84"/>
      <c r="D9" s="84"/>
      <c r="E9" s="84"/>
      <c r="F9" s="84"/>
      <c r="G9" s="84"/>
      <c r="H9" s="84"/>
      <c r="I9" s="84"/>
      <c r="J9" s="244"/>
    </row>
    <row r="10" spans="1:10" x14ac:dyDescent="0.3">
      <c r="A10" s="598" t="s">
        <v>983</v>
      </c>
      <c r="B10" s="598"/>
      <c r="C10" s="598"/>
      <c r="D10" s="598"/>
      <c r="E10" s="598"/>
      <c r="F10" s="598"/>
      <c r="G10" s="598"/>
      <c r="H10" s="523"/>
      <c r="I10" s="523"/>
      <c r="J10" s="523"/>
    </row>
    <row r="11" spans="1:10" ht="4.95" customHeight="1" x14ac:dyDescent="0.3">
      <c r="A11" s="243"/>
      <c r="B11" s="84"/>
      <c r="C11" s="84"/>
      <c r="D11" s="84"/>
      <c r="E11" s="84"/>
      <c r="F11" s="84"/>
      <c r="G11" s="84"/>
      <c r="H11" s="84"/>
      <c r="I11" s="84"/>
      <c r="J11" s="244"/>
    </row>
    <row r="12" spans="1:10" x14ac:dyDescent="0.3">
      <c r="A12" s="598" t="s">
        <v>984</v>
      </c>
      <c r="B12" s="598"/>
      <c r="C12" s="598"/>
      <c r="D12" s="598"/>
      <c r="E12" s="598"/>
      <c r="F12" s="598"/>
      <c r="G12" s="598"/>
      <c r="H12" s="523"/>
      <c r="I12" s="523"/>
      <c r="J12" s="523"/>
    </row>
    <row r="13" spans="1:10" ht="3.6" customHeight="1" x14ac:dyDescent="0.3">
      <c r="A13" s="243"/>
      <c r="B13" s="84"/>
      <c r="C13" s="84"/>
      <c r="D13" s="84"/>
      <c r="E13" s="84"/>
      <c r="F13" s="84"/>
      <c r="G13" s="84"/>
      <c r="H13" s="84"/>
      <c r="I13" s="84"/>
      <c r="J13" s="244"/>
    </row>
    <row r="14" spans="1:10" x14ac:dyDescent="0.3">
      <c r="A14" s="598" t="s">
        <v>985</v>
      </c>
      <c r="B14" s="598"/>
      <c r="C14" s="598"/>
      <c r="D14" s="598"/>
      <c r="E14" s="598"/>
      <c r="F14" s="598"/>
      <c r="G14" s="598"/>
      <c r="H14" s="523"/>
      <c r="I14" s="523"/>
      <c r="J14" s="523"/>
    </row>
    <row r="15" spans="1:10" ht="4.95" customHeight="1" x14ac:dyDescent="0.3">
      <c r="A15" s="243"/>
      <c r="B15" s="84"/>
      <c r="C15" s="84"/>
      <c r="D15" s="84"/>
      <c r="E15" s="84"/>
      <c r="F15" s="84"/>
      <c r="G15" s="84"/>
      <c r="H15" s="84"/>
      <c r="I15" s="84"/>
      <c r="J15" s="244"/>
    </row>
    <row r="16" spans="1:10" x14ac:dyDescent="0.3">
      <c r="A16" s="598" t="s">
        <v>1026</v>
      </c>
      <c r="B16" s="598"/>
      <c r="C16" s="598"/>
      <c r="D16" s="598"/>
      <c r="E16" s="598"/>
      <c r="F16" s="598"/>
      <c r="G16" s="598"/>
      <c r="H16" s="523"/>
      <c r="I16" s="523"/>
      <c r="J16" s="523"/>
    </row>
    <row r="17" spans="1:10" ht="4.2" customHeight="1" x14ac:dyDescent="0.3">
      <c r="A17" s="243"/>
      <c r="B17" s="84"/>
      <c r="C17" s="84"/>
      <c r="D17" s="84"/>
      <c r="E17" s="84"/>
      <c r="F17" s="84"/>
      <c r="G17" s="84"/>
      <c r="H17" s="84"/>
      <c r="I17" s="84"/>
      <c r="J17" s="244"/>
    </row>
    <row r="18" spans="1:10" x14ac:dyDescent="0.3">
      <c r="A18" s="598" t="s">
        <v>1028</v>
      </c>
      <c r="B18" s="598"/>
      <c r="C18" s="598"/>
      <c r="D18" s="598"/>
      <c r="E18" s="598"/>
      <c r="F18" s="598"/>
      <c r="G18" s="598"/>
      <c r="H18" s="523"/>
      <c r="I18" s="523"/>
      <c r="J18" s="523"/>
    </row>
    <row r="19" spans="1:10" ht="4.95" customHeight="1" x14ac:dyDescent="0.3">
      <c r="A19" s="243"/>
      <c r="B19" s="84"/>
      <c r="C19" s="84"/>
      <c r="D19" s="84"/>
      <c r="E19" s="84"/>
      <c r="F19" s="84"/>
      <c r="G19" s="84"/>
      <c r="H19" s="84"/>
      <c r="I19" s="84"/>
      <c r="J19" s="244"/>
    </row>
    <row r="20" spans="1:10" x14ac:dyDescent="0.3">
      <c r="A20" s="598" t="s">
        <v>986</v>
      </c>
      <c r="B20" s="598"/>
      <c r="C20" s="598"/>
      <c r="D20" s="598"/>
      <c r="E20" s="598"/>
      <c r="F20" s="598"/>
      <c r="G20" s="598"/>
      <c r="H20" s="523"/>
      <c r="I20" s="523"/>
      <c r="J20" s="523"/>
    </row>
    <row r="21" spans="1:10" ht="4.2" customHeight="1" x14ac:dyDescent="0.3">
      <c r="A21" s="243"/>
      <c r="B21" s="84"/>
      <c r="C21" s="84"/>
      <c r="D21" s="84"/>
      <c r="E21" s="84"/>
      <c r="F21" s="84"/>
      <c r="G21" s="84"/>
      <c r="H21" s="84"/>
      <c r="I21" s="84"/>
      <c r="J21" s="244"/>
    </row>
    <row r="22" spans="1:10" x14ac:dyDescent="0.3">
      <c r="A22" s="598" t="s">
        <v>987</v>
      </c>
      <c r="B22" s="598"/>
      <c r="C22" s="598"/>
      <c r="D22" s="598"/>
      <c r="E22" s="598"/>
      <c r="F22" s="598"/>
      <c r="G22" s="598"/>
      <c r="H22" s="523"/>
      <c r="I22" s="523"/>
      <c r="J22" s="523"/>
    </row>
    <row r="23" spans="1:10" ht="4.95" customHeight="1" x14ac:dyDescent="0.3">
      <c r="A23" s="243"/>
      <c r="B23" s="84"/>
      <c r="C23" s="84"/>
      <c r="D23" s="84"/>
      <c r="E23" s="84"/>
      <c r="F23" s="84"/>
      <c r="G23" s="84"/>
      <c r="H23" s="84"/>
      <c r="I23" s="84"/>
      <c r="J23" s="244"/>
    </row>
    <row r="24" spans="1:10" x14ac:dyDescent="0.3">
      <c r="A24" s="598" t="s">
        <v>988</v>
      </c>
      <c r="B24" s="598"/>
      <c r="C24" s="598"/>
      <c r="D24" s="598"/>
      <c r="E24" s="598"/>
      <c r="F24" s="598"/>
      <c r="G24" s="598"/>
      <c r="H24" s="523"/>
      <c r="I24" s="523"/>
      <c r="J24" s="523"/>
    </row>
    <row r="25" spans="1:10" ht="3.6" customHeight="1" x14ac:dyDescent="0.3">
      <c r="A25" s="243"/>
      <c r="B25" s="84"/>
      <c r="C25" s="84"/>
      <c r="D25" s="84"/>
      <c r="E25" s="84"/>
      <c r="F25" s="84"/>
      <c r="G25" s="84"/>
      <c r="H25" s="84"/>
      <c r="I25" s="84"/>
      <c r="J25" s="244"/>
    </row>
    <row r="26" spans="1:10" x14ac:dyDescent="0.3">
      <c r="A26" s="598" t="s">
        <v>989</v>
      </c>
      <c r="B26" s="598"/>
      <c r="C26" s="598"/>
      <c r="D26" s="598"/>
      <c r="E26" s="598"/>
      <c r="F26" s="598"/>
      <c r="G26" s="598"/>
      <c r="H26" s="523"/>
      <c r="I26" s="523"/>
      <c r="J26" s="523"/>
    </row>
    <row r="27" spans="1:10" ht="5.4" customHeight="1" x14ac:dyDescent="0.3">
      <c r="A27" s="243"/>
      <c r="B27" s="84"/>
      <c r="C27" s="84"/>
      <c r="D27" s="84"/>
      <c r="E27" s="84"/>
      <c r="F27" s="84"/>
      <c r="G27" s="84"/>
      <c r="H27" s="84"/>
      <c r="I27" s="84"/>
      <c r="J27" s="244"/>
    </row>
    <row r="28" spans="1:10" x14ac:dyDescent="0.3">
      <c r="A28" s="598" t="s">
        <v>1027</v>
      </c>
      <c r="B28" s="598"/>
      <c r="C28" s="598"/>
      <c r="D28" s="598"/>
      <c r="E28" s="598"/>
      <c r="F28" s="598"/>
      <c r="G28" s="598"/>
      <c r="H28" s="523"/>
      <c r="I28" s="523"/>
      <c r="J28" s="523"/>
    </row>
    <row r="29" spans="1:10" x14ac:dyDescent="0.3">
      <c r="A29" s="84"/>
      <c r="B29" s="84"/>
      <c r="C29" s="84"/>
      <c r="D29" s="84"/>
      <c r="E29" s="84"/>
      <c r="F29" s="84"/>
      <c r="G29" s="84"/>
      <c r="H29" s="84"/>
      <c r="I29" s="84"/>
      <c r="J29" s="84"/>
    </row>
    <row r="30" spans="1:10" x14ac:dyDescent="0.3">
      <c r="A30" s="524" t="s">
        <v>990</v>
      </c>
      <c r="B30" s="524"/>
      <c r="C30" s="524"/>
      <c r="D30" s="524"/>
      <c r="E30" s="524"/>
      <c r="F30" s="84"/>
      <c r="G30" s="84"/>
      <c r="H30" s="84"/>
      <c r="I30" s="84"/>
      <c r="J30" s="84"/>
    </row>
    <row r="51" spans="1:10" x14ac:dyDescent="0.3">
      <c r="A51" s="84"/>
      <c r="B51" s="84"/>
      <c r="C51" s="84"/>
      <c r="D51" s="84"/>
      <c r="E51" s="84"/>
      <c r="F51" s="84"/>
      <c r="G51" s="84"/>
      <c r="H51" s="84"/>
      <c r="I51" s="84"/>
      <c r="J51" s="84"/>
    </row>
    <row r="52" spans="1:10" x14ac:dyDescent="0.3">
      <c r="A52" s="84"/>
      <c r="B52" s="84"/>
      <c r="C52" s="84"/>
      <c r="D52" s="84"/>
      <c r="E52" s="84"/>
      <c r="F52" s="84"/>
      <c r="G52" s="84"/>
      <c r="H52" s="84"/>
      <c r="I52" s="84"/>
      <c r="J52" s="84"/>
    </row>
    <row r="53" spans="1:10" x14ac:dyDescent="0.3">
      <c r="A53" s="84"/>
      <c r="B53" s="84"/>
      <c r="C53" s="84"/>
      <c r="D53" s="84"/>
      <c r="E53" s="84"/>
      <c r="F53" s="84"/>
      <c r="G53" s="84"/>
      <c r="H53" s="84"/>
      <c r="I53" s="84"/>
      <c r="J53" s="84"/>
    </row>
    <row r="54" spans="1:10" x14ac:dyDescent="0.3">
      <c r="A54" s="84"/>
      <c r="B54" s="84"/>
      <c r="C54" s="84"/>
      <c r="D54" s="84"/>
      <c r="E54" s="84"/>
      <c r="F54" s="84"/>
      <c r="G54" s="84"/>
      <c r="H54" s="84"/>
      <c r="I54" s="84"/>
      <c r="J54" s="84"/>
    </row>
    <row r="55" spans="1:10" x14ac:dyDescent="0.3">
      <c r="A55" s="84"/>
      <c r="B55" s="84"/>
      <c r="C55" s="84"/>
      <c r="D55" s="84"/>
      <c r="E55" s="84"/>
      <c r="F55" s="84"/>
      <c r="G55" s="84"/>
      <c r="H55" s="84"/>
      <c r="I55" s="84"/>
      <c r="J55" s="84"/>
    </row>
    <row r="56" spans="1:10" x14ac:dyDescent="0.3">
      <c r="A56" s="84"/>
      <c r="B56" s="84"/>
      <c r="C56" s="84"/>
      <c r="D56" s="84"/>
      <c r="E56" s="84"/>
      <c r="F56" s="84"/>
      <c r="G56" s="84"/>
      <c r="H56" s="84"/>
      <c r="I56" s="84"/>
      <c r="J56" s="84"/>
    </row>
    <row r="57" spans="1:10" x14ac:dyDescent="0.3">
      <c r="A57" s="84"/>
      <c r="B57" s="84"/>
      <c r="C57" s="84"/>
      <c r="D57" s="84"/>
      <c r="E57" s="84"/>
      <c r="F57" s="84"/>
      <c r="G57" s="84"/>
      <c r="H57" s="84"/>
      <c r="I57" s="84"/>
      <c r="J57" s="84"/>
    </row>
    <row r="58" spans="1:10" x14ac:dyDescent="0.3">
      <c r="A58" s="84"/>
      <c r="B58" s="84"/>
      <c r="C58" s="84"/>
      <c r="D58" s="84"/>
      <c r="E58" s="84"/>
      <c r="F58" s="84"/>
      <c r="G58" s="84"/>
      <c r="H58" s="84"/>
      <c r="I58" s="84"/>
      <c r="J58" s="84"/>
    </row>
    <row r="59" spans="1:10" x14ac:dyDescent="0.3">
      <c r="A59" s="84"/>
      <c r="B59" s="84"/>
      <c r="C59" s="84"/>
      <c r="D59" s="84"/>
      <c r="E59" s="84"/>
      <c r="F59" s="84"/>
      <c r="G59" s="84"/>
      <c r="H59" s="84"/>
      <c r="I59" s="84"/>
      <c r="J59" s="84"/>
    </row>
    <row r="60" spans="1:10" x14ac:dyDescent="0.3">
      <c r="A60" s="84"/>
      <c r="B60" s="84"/>
      <c r="C60" s="84"/>
      <c r="D60" s="84"/>
      <c r="E60" s="84"/>
      <c r="F60" s="84"/>
      <c r="G60" s="84"/>
      <c r="H60" s="84"/>
      <c r="I60" s="84"/>
      <c r="J60" s="84"/>
    </row>
    <row r="61" spans="1:10" x14ac:dyDescent="0.3">
      <c r="A61" s="84"/>
      <c r="B61" s="84"/>
      <c r="C61" s="84"/>
      <c r="D61" s="84"/>
      <c r="E61" s="84"/>
      <c r="F61" s="84"/>
      <c r="G61" s="84"/>
      <c r="H61" s="84"/>
      <c r="I61" s="84"/>
      <c r="J61" s="84"/>
    </row>
    <row r="62" spans="1:10" x14ac:dyDescent="0.3">
      <c r="A62" s="84"/>
      <c r="B62" s="84"/>
      <c r="C62" s="84"/>
      <c r="D62" s="84"/>
      <c r="E62" s="84"/>
      <c r="F62" s="84"/>
      <c r="G62" s="84"/>
      <c r="H62" s="84"/>
      <c r="I62" s="84"/>
      <c r="J62" s="84"/>
    </row>
    <row r="63" spans="1:10" x14ac:dyDescent="0.3">
      <c r="A63" s="84"/>
      <c r="B63" s="84"/>
      <c r="C63" s="84"/>
      <c r="D63" s="84"/>
      <c r="E63" s="84"/>
      <c r="F63" s="84"/>
      <c r="G63" s="84"/>
      <c r="H63" s="84"/>
      <c r="I63" s="84"/>
      <c r="J63" s="84"/>
    </row>
  </sheetData>
  <sheetProtection algorithmName="SHA-512" hashValue="0BKNjnMd20mlP4YBwznL9vxME2pF3WA155n6hYId6K4IPpYVeiBAAykDPv2VQfVaKeyVcr/k+ozOHGwJzXVpFQ==" saltValue="cIQJMf+PRS7YeP+W8gFK0w==" spinCount="100000" sheet="1" selectLockedCells="1"/>
  <mergeCells count="28">
    <mergeCell ref="A30:E30"/>
    <mergeCell ref="A14:G14"/>
    <mergeCell ref="A18:G18"/>
    <mergeCell ref="A16:G16"/>
    <mergeCell ref="A20:G20"/>
    <mergeCell ref="A22:G22"/>
    <mergeCell ref="A24:G24"/>
    <mergeCell ref="A26:G26"/>
    <mergeCell ref="A28:G28"/>
    <mergeCell ref="A12:G12"/>
    <mergeCell ref="H2:J2"/>
    <mergeCell ref="H4:J4"/>
    <mergeCell ref="H6:J6"/>
    <mergeCell ref="H8:J8"/>
    <mergeCell ref="H10:J10"/>
    <mergeCell ref="H12:J12"/>
    <mergeCell ref="A4:G4"/>
    <mergeCell ref="A6:G6"/>
    <mergeCell ref="A8:G8"/>
    <mergeCell ref="A10:G10"/>
    <mergeCell ref="H26:J26"/>
    <mergeCell ref="H28:J28"/>
    <mergeCell ref="H14:J14"/>
    <mergeCell ref="H16:J16"/>
    <mergeCell ref="H18:J18"/>
    <mergeCell ref="H20:J20"/>
    <mergeCell ref="H22:J22"/>
    <mergeCell ref="H24:J24"/>
  </mergeCells>
  <pageMargins left="0.7" right="0.7" top="1" bottom="0.75" header="0.3" footer="0.3"/>
  <pageSetup orientation="portrait" verticalDpi="1200" r:id="rId1"/>
  <headerFooter>
    <oddHeader>&amp;C&amp;"Arial,Bold"2026 HOME-ARP RENTAL HOUSING DEVELOPMENT PROGRAM
TENNESSEE HOUSING DEVELOPMENT AGENCY
PART 7 - PROJECT TIME TABLE</oddHeader>
    <oddFooter>&amp;C2026 HOME-ARP Application - Timeline</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3643-BB0F-4428-98D2-B130F1803557}">
  <dimension ref="A1:K38"/>
  <sheetViews>
    <sheetView view="pageLayout" zoomScaleNormal="100" workbookViewId="0">
      <selection activeCell="K11" sqref="K11"/>
    </sheetView>
  </sheetViews>
  <sheetFormatPr defaultColWidth="8.88671875" defaultRowHeight="15.6" x14ac:dyDescent="0.3"/>
  <cols>
    <col min="1" max="1" width="3.21875" style="59" customWidth="1"/>
    <col min="2" max="8" width="8.88671875" style="59"/>
    <col min="9" max="9" width="8.33203125" style="59" customWidth="1"/>
    <col min="10" max="10" width="8.88671875" style="59"/>
    <col min="11" max="11" width="10" style="59" customWidth="1"/>
    <col min="12" max="16384" width="8.88671875" style="59"/>
  </cols>
  <sheetData>
    <row r="1" spans="1:11" x14ac:dyDescent="0.3">
      <c r="A1" s="117" t="s">
        <v>997</v>
      </c>
    </row>
    <row r="2" spans="1:11" x14ac:dyDescent="0.3">
      <c r="A2" s="109">
        <v>1</v>
      </c>
      <c r="B2" s="593" t="s">
        <v>861</v>
      </c>
      <c r="C2" s="593"/>
      <c r="D2" s="593"/>
      <c r="E2" s="523"/>
      <c r="F2" s="523"/>
      <c r="G2" s="523"/>
      <c r="H2" s="523"/>
      <c r="I2" s="523"/>
      <c r="J2" s="523"/>
      <c r="K2" s="523"/>
    </row>
    <row r="3" spans="1:11" ht="4.2" customHeight="1" x14ac:dyDescent="0.3">
      <c r="A3" s="109"/>
      <c r="B3" s="84"/>
      <c r="C3" s="84"/>
      <c r="D3" s="84"/>
    </row>
    <row r="4" spans="1:11" x14ac:dyDescent="0.3">
      <c r="A4" s="109">
        <v>2</v>
      </c>
      <c r="B4" s="524" t="s">
        <v>862</v>
      </c>
      <c r="C4" s="524"/>
      <c r="D4" s="524"/>
      <c r="E4" s="528"/>
      <c r="F4" s="529"/>
      <c r="G4" s="529"/>
      <c r="H4" s="529"/>
      <c r="I4" s="529"/>
      <c r="J4" s="529"/>
      <c r="K4" s="603"/>
    </row>
    <row r="5" spans="1:11" ht="4.95" customHeight="1" x14ac:dyDescent="0.3">
      <c r="A5" s="109"/>
    </row>
    <row r="6" spans="1:11" ht="15" customHeight="1" x14ac:dyDescent="0.3">
      <c r="A6" s="606">
        <v>3</v>
      </c>
      <c r="B6" s="604" t="s">
        <v>1077</v>
      </c>
      <c r="C6" s="604"/>
      <c r="D6" s="604"/>
      <c r="E6" s="604"/>
      <c r="F6" s="604"/>
      <c r="G6" s="604"/>
      <c r="H6" s="604"/>
      <c r="I6" s="604"/>
      <c r="J6" s="604"/>
      <c r="K6" s="604"/>
    </row>
    <row r="7" spans="1:11" x14ac:dyDescent="0.3">
      <c r="A7" s="606"/>
      <c r="B7" s="604"/>
      <c r="C7" s="604"/>
      <c r="D7" s="604"/>
      <c r="E7" s="604"/>
      <c r="F7" s="604"/>
      <c r="G7" s="604"/>
      <c r="H7" s="604"/>
      <c r="I7" s="604"/>
      <c r="J7" s="604"/>
      <c r="K7" s="604"/>
    </row>
    <row r="8" spans="1:11" ht="4.2" customHeight="1" x14ac:dyDescent="0.3">
      <c r="A8" s="84"/>
    </row>
    <row r="9" spans="1:11" ht="27.6" customHeight="1" x14ac:dyDescent="0.3">
      <c r="A9" s="84"/>
      <c r="B9" s="516" t="s">
        <v>717</v>
      </c>
      <c r="C9" s="516"/>
      <c r="D9" s="516"/>
      <c r="E9" s="516"/>
      <c r="F9" s="516"/>
      <c r="G9" s="84"/>
      <c r="H9" s="84"/>
      <c r="I9" s="84"/>
      <c r="J9" s="610" t="s">
        <v>760</v>
      </c>
      <c r="K9" s="610"/>
    </row>
    <row r="10" spans="1:11" ht="4.95" customHeight="1" x14ac:dyDescent="0.3">
      <c r="A10" s="84"/>
      <c r="B10" s="168"/>
      <c r="C10" s="168"/>
      <c r="D10" s="168"/>
    </row>
    <row r="11" spans="1:11" ht="63" customHeight="1" x14ac:dyDescent="0.3">
      <c r="A11" s="109" t="s">
        <v>697</v>
      </c>
      <c r="B11" s="601" t="s">
        <v>863</v>
      </c>
      <c r="C11" s="602"/>
      <c r="D11" s="602"/>
      <c r="E11" s="602"/>
      <c r="F11" s="602"/>
      <c r="G11" s="602"/>
      <c r="H11" s="602"/>
      <c r="I11" s="602"/>
      <c r="J11" s="602"/>
      <c r="K11" s="245"/>
    </row>
    <row r="12" spans="1:11" ht="4.2" customHeight="1" x14ac:dyDescent="0.3">
      <c r="A12" s="109"/>
      <c r="B12" s="84"/>
      <c r="C12" s="84"/>
      <c r="D12" s="84"/>
      <c r="E12" s="84"/>
      <c r="F12" s="84"/>
      <c r="G12" s="84"/>
      <c r="H12" s="84"/>
      <c r="I12" s="84"/>
      <c r="J12" s="84"/>
    </row>
    <row r="13" spans="1:11" ht="96" customHeight="1" x14ac:dyDescent="0.3">
      <c r="A13" s="109" t="s">
        <v>698</v>
      </c>
      <c r="B13" s="600" t="s">
        <v>864</v>
      </c>
      <c r="C13" s="600"/>
      <c r="D13" s="600"/>
      <c r="E13" s="600"/>
      <c r="F13" s="600"/>
      <c r="G13" s="600"/>
      <c r="H13" s="600"/>
      <c r="I13" s="600"/>
      <c r="J13" s="600"/>
      <c r="K13" s="153"/>
    </row>
    <row r="14" spans="1:11" ht="4.2" customHeight="1" x14ac:dyDescent="0.3">
      <c r="A14" s="109"/>
      <c r="B14" s="84"/>
      <c r="C14" s="84"/>
      <c r="D14" s="84"/>
      <c r="E14" s="84"/>
      <c r="F14" s="84"/>
      <c r="G14" s="84"/>
      <c r="H14" s="84"/>
      <c r="I14" s="84"/>
      <c r="J14" s="84"/>
    </row>
    <row r="15" spans="1:11" ht="97.8" customHeight="1" x14ac:dyDescent="0.3">
      <c r="A15" s="109" t="s">
        <v>699</v>
      </c>
      <c r="B15" s="600" t="s">
        <v>865</v>
      </c>
      <c r="C15" s="600"/>
      <c r="D15" s="600"/>
      <c r="E15" s="600"/>
      <c r="F15" s="600"/>
      <c r="G15" s="600"/>
      <c r="H15" s="600"/>
      <c r="I15" s="600"/>
      <c r="J15" s="600"/>
      <c r="K15" s="153"/>
    </row>
    <row r="16" spans="1:11" ht="5.4" customHeight="1" x14ac:dyDescent="0.3">
      <c r="A16" s="109"/>
      <c r="B16" s="84"/>
      <c r="C16" s="84"/>
      <c r="D16" s="84"/>
      <c r="E16" s="84"/>
      <c r="F16" s="84"/>
      <c r="G16" s="84"/>
      <c r="H16" s="84"/>
      <c r="I16" s="84"/>
      <c r="J16" s="84"/>
    </row>
    <row r="17" spans="1:11" x14ac:dyDescent="0.3">
      <c r="A17" s="109" t="s">
        <v>704</v>
      </c>
      <c r="B17" s="609" t="s">
        <v>866</v>
      </c>
      <c r="C17" s="609"/>
      <c r="D17" s="609"/>
      <c r="E17" s="609"/>
      <c r="F17" s="609"/>
      <c r="G17" s="84"/>
      <c r="H17" s="84"/>
      <c r="I17" s="84"/>
      <c r="J17" s="84"/>
      <c r="K17" s="153"/>
    </row>
    <row r="18" spans="1:11" ht="3.6" customHeight="1" x14ac:dyDescent="0.3">
      <c r="A18" s="109"/>
      <c r="B18" s="84"/>
      <c r="C18" s="84"/>
      <c r="D18" s="84"/>
      <c r="E18" s="84"/>
      <c r="F18" s="84"/>
      <c r="G18" s="84"/>
      <c r="H18" s="84"/>
      <c r="I18" s="84"/>
      <c r="J18" s="84"/>
    </row>
    <row r="19" spans="1:11" ht="48.6" customHeight="1" x14ac:dyDescent="0.3">
      <c r="A19" s="109" t="s">
        <v>705</v>
      </c>
      <c r="B19" s="600" t="s">
        <v>867</v>
      </c>
      <c r="C19" s="600"/>
      <c r="D19" s="600"/>
      <c r="E19" s="600"/>
      <c r="F19" s="600"/>
      <c r="G19" s="600"/>
      <c r="H19" s="600"/>
      <c r="I19" s="600"/>
      <c r="J19" s="600"/>
      <c r="K19" s="153"/>
    </row>
    <row r="20" spans="1:11" ht="4.95" customHeight="1" x14ac:dyDescent="0.3">
      <c r="A20" s="109"/>
      <c r="B20" s="246"/>
      <c r="C20" s="246"/>
      <c r="D20" s="246"/>
      <c r="E20" s="246"/>
      <c r="F20" s="246"/>
      <c r="G20" s="246"/>
      <c r="H20" s="246"/>
      <c r="I20" s="246"/>
      <c r="J20" s="246"/>
      <c r="K20" s="167"/>
    </row>
    <row r="21" spans="1:11" ht="30.6" customHeight="1" x14ac:dyDescent="0.3">
      <c r="A21" s="109" t="s">
        <v>706</v>
      </c>
      <c r="B21" s="600" t="s">
        <v>868</v>
      </c>
      <c r="C21" s="600"/>
      <c r="D21" s="600"/>
      <c r="E21" s="600"/>
      <c r="F21" s="600"/>
      <c r="G21" s="600"/>
      <c r="H21" s="600"/>
      <c r="I21" s="600"/>
      <c r="J21" s="600"/>
      <c r="K21" s="153"/>
    </row>
    <row r="22" spans="1:11" ht="5.4" customHeight="1" x14ac:dyDescent="0.3">
      <c r="A22" s="109"/>
      <c r="B22" s="246"/>
      <c r="C22" s="246"/>
      <c r="D22" s="246"/>
      <c r="E22" s="246"/>
      <c r="F22" s="246"/>
      <c r="G22" s="246"/>
      <c r="H22" s="246"/>
      <c r="I22" s="246"/>
      <c r="J22" s="246"/>
    </row>
    <row r="23" spans="1:11" ht="28.8" customHeight="1" x14ac:dyDescent="0.3">
      <c r="A23" s="109" t="s">
        <v>707</v>
      </c>
      <c r="B23" s="600" t="s">
        <v>869</v>
      </c>
      <c r="C23" s="600"/>
      <c r="D23" s="600"/>
      <c r="E23" s="600"/>
      <c r="F23" s="600"/>
      <c r="G23" s="600"/>
      <c r="H23" s="600"/>
      <c r="I23" s="600"/>
      <c r="J23" s="84"/>
      <c r="K23" s="153"/>
    </row>
    <row r="24" spans="1:11" ht="4.2" customHeight="1" x14ac:dyDescent="0.3">
      <c r="A24" s="109"/>
      <c r="B24" s="166"/>
      <c r="C24" s="166"/>
      <c r="D24" s="166"/>
      <c r="E24" s="166"/>
      <c r="F24" s="166"/>
      <c r="G24" s="166"/>
      <c r="H24" s="166"/>
      <c r="I24" s="166"/>
      <c r="J24" s="84"/>
      <c r="K24" s="167"/>
    </row>
    <row r="25" spans="1:11" ht="30" customHeight="1" x14ac:dyDescent="0.3">
      <c r="A25" s="109" t="s">
        <v>708</v>
      </c>
      <c r="B25" s="600" t="s">
        <v>870</v>
      </c>
      <c r="C25" s="600"/>
      <c r="D25" s="600"/>
      <c r="E25" s="600"/>
      <c r="F25" s="600"/>
      <c r="G25" s="600"/>
      <c r="H25" s="600"/>
      <c r="I25" s="600"/>
      <c r="J25" s="600"/>
      <c r="K25" s="153"/>
    </row>
    <row r="26" spans="1:11" ht="19.95" customHeight="1" x14ac:dyDescent="0.3">
      <c r="A26" s="109"/>
      <c r="B26" s="524" t="s">
        <v>715</v>
      </c>
      <c r="C26" s="524"/>
      <c r="D26" s="524"/>
      <c r="E26" s="524"/>
      <c r="F26" s="524"/>
      <c r="G26" s="524"/>
      <c r="H26" s="84"/>
      <c r="I26" s="84"/>
      <c r="J26" s="84"/>
      <c r="K26" s="84"/>
    </row>
    <row r="27" spans="1:11" ht="15" customHeight="1" x14ac:dyDescent="0.3">
      <c r="A27" s="109">
        <v>4</v>
      </c>
      <c r="B27" s="166" t="s">
        <v>710</v>
      </c>
      <c r="C27" s="246"/>
      <c r="D27" s="246"/>
      <c r="E27" s="246"/>
      <c r="F27" s="246"/>
      <c r="G27" s="246"/>
      <c r="H27" s="246"/>
      <c r="I27" s="246"/>
      <c r="J27" s="246"/>
      <c r="K27" s="246"/>
    </row>
    <row r="28" spans="1:11" ht="3" customHeight="1" x14ac:dyDescent="0.3">
      <c r="A28" s="109"/>
      <c r="B28" s="246"/>
      <c r="C28" s="246"/>
      <c r="D28" s="246"/>
      <c r="E28" s="246"/>
      <c r="F28" s="246"/>
      <c r="G28" s="246"/>
      <c r="H28" s="246"/>
      <c r="I28" s="246"/>
      <c r="J28" s="246"/>
      <c r="K28" s="84"/>
    </row>
    <row r="29" spans="1:11" ht="13.95" customHeight="1" x14ac:dyDescent="0.3">
      <c r="A29" s="109">
        <v>5</v>
      </c>
      <c r="B29" s="600" t="s">
        <v>711</v>
      </c>
      <c r="C29" s="600"/>
      <c r="D29" s="600"/>
      <c r="E29" s="600"/>
      <c r="F29" s="600"/>
      <c r="G29" s="600"/>
      <c r="H29" s="600"/>
      <c r="I29" s="600"/>
      <c r="J29" s="600"/>
      <c r="K29" s="600"/>
    </row>
    <row r="30" spans="1:11" ht="3.6" customHeight="1" x14ac:dyDescent="0.3">
      <c r="A30" s="109"/>
      <c r="B30" s="246"/>
      <c r="C30" s="246"/>
      <c r="D30" s="246"/>
      <c r="E30" s="246"/>
      <c r="F30" s="246"/>
      <c r="G30" s="246"/>
      <c r="H30" s="246"/>
      <c r="I30" s="246"/>
      <c r="J30" s="246"/>
      <c r="K30" s="84"/>
    </row>
    <row r="31" spans="1:11" ht="48" customHeight="1" x14ac:dyDescent="0.3">
      <c r="A31" s="109">
        <v>6</v>
      </c>
      <c r="B31" s="602" t="s">
        <v>712</v>
      </c>
      <c r="C31" s="602"/>
      <c r="D31" s="602"/>
      <c r="E31" s="602"/>
      <c r="F31" s="602"/>
      <c r="G31" s="602"/>
      <c r="H31" s="602"/>
      <c r="I31" s="602"/>
      <c r="J31" s="602"/>
      <c r="K31" s="602"/>
    </row>
    <row r="32" spans="1:11" ht="3" customHeight="1" x14ac:dyDescent="0.3">
      <c r="A32" s="109"/>
      <c r="B32" s="84"/>
      <c r="C32" s="84"/>
      <c r="D32" s="84"/>
      <c r="E32" s="84"/>
      <c r="F32" s="84"/>
      <c r="G32" s="84"/>
      <c r="H32" s="84"/>
      <c r="I32" s="84"/>
      <c r="J32" s="84"/>
      <c r="K32" s="84"/>
    </row>
    <row r="33" spans="1:11" ht="31.2" customHeight="1" x14ac:dyDescent="0.3">
      <c r="A33" s="109">
        <v>7</v>
      </c>
      <c r="B33" s="600" t="s">
        <v>713</v>
      </c>
      <c r="C33" s="600"/>
      <c r="D33" s="600"/>
      <c r="E33" s="600"/>
      <c r="F33" s="600"/>
      <c r="G33" s="600"/>
      <c r="H33" s="600"/>
      <c r="I33" s="600"/>
      <c r="J33" s="600"/>
      <c r="K33" s="600"/>
    </row>
    <row r="34" spans="1:11" ht="46.95" customHeight="1" x14ac:dyDescent="0.3">
      <c r="A34" s="109">
        <v>8</v>
      </c>
      <c r="B34" s="600" t="s">
        <v>714</v>
      </c>
      <c r="C34" s="600"/>
      <c r="D34" s="600"/>
      <c r="E34" s="600"/>
      <c r="F34" s="600"/>
      <c r="G34" s="600"/>
      <c r="H34" s="600"/>
      <c r="I34" s="600"/>
      <c r="J34" s="600"/>
      <c r="K34" s="600"/>
    </row>
    <row r="35" spans="1:11" ht="3.6" customHeight="1" x14ac:dyDescent="0.3">
      <c r="A35" s="109"/>
      <c r="B35" s="84"/>
      <c r="C35" s="84"/>
      <c r="D35" s="84"/>
      <c r="E35" s="84"/>
      <c r="F35" s="84"/>
      <c r="G35" s="84"/>
      <c r="H35" s="84"/>
      <c r="I35" s="84"/>
      <c r="J35" s="84"/>
      <c r="K35" s="84"/>
    </row>
    <row r="36" spans="1:11" ht="30.6" customHeight="1" x14ac:dyDescent="0.3">
      <c r="A36" s="109">
        <v>9</v>
      </c>
      <c r="B36" s="600" t="s">
        <v>1029</v>
      </c>
      <c r="C36" s="600"/>
      <c r="D36" s="600"/>
      <c r="E36" s="600"/>
      <c r="F36" s="600"/>
      <c r="G36" s="600"/>
      <c r="H36" s="600"/>
      <c r="I36" s="600"/>
      <c r="J36" s="600"/>
      <c r="K36" s="600"/>
    </row>
    <row r="37" spans="1:11" ht="47.4" customHeight="1" x14ac:dyDescent="0.3">
      <c r="A37" s="109">
        <v>10</v>
      </c>
      <c r="B37" s="600" t="s">
        <v>709</v>
      </c>
      <c r="C37" s="607"/>
      <c r="D37" s="607"/>
      <c r="E37" s="607"/>
      <c r="F37" s="607"/>
      <c r="G37" s="607"/>
      <c r="H37" s="607"/>
      <c r="I37" s="607"/>
      <c r="J37" s="607"/>
      <c r="K37" s="608"/>
    </row>
    <row r="38" spans="1:11" ht="30.6" customHeight="1" x14ac:dyDescent="0.3">
      <c r="A38" s="366">
        <v>11</v>
      </c>
      <c r="B38" s="605" t="s">
        <v>1078</v>
      </c>
      <c r="C38" s="605"/>
      <c r="D38" s="605"/>
      <c r="E38" s="605"/>
      <c r="F38" s="605"/>
      <c r="G38" s="605"/>
      <c r="H38" s="605"/>
      <c r="I38" s="605"/>
      <c r="J38" s="605"/>
      <c r="K38" s="605"/>
    </row>
  </sheetData>
  <sheetProtection algorithmName="SHA-512" hashValue="chWpio4iHz/qpXvc1OrWOJpFm69sTgd624oU5sNBSUfOkVuPZm2W3balbQ8of4V3r0qZRD3KFKoZyeBY3kFPCw==" saltValue="cxDUNPDX7l2H4yaZxNBz0w==" spinCount="100000" sheet="1" selectLockedCells="1"/>
  <mergeCells count="24">
    <mergeCell ref="B38:K38"/>
    <mergeCell ref="B33:K33"/>
    <mergeCell ref="B34:K34"/>
    <mergeCell ref="A6:A7"/>
    <mergeCell ref="B37:K37"/>
    <mergeCell ref="B25:J25"/>
    <mergeCell ref="B36:K36"/>
    <mergeCell ref="B9:F9"/>
    <mergeCell ref="B26:G26"/>
    <mergeCell ref="B23:I23"/>
    <mergeCell ref="B15:J15"/>
    <mergeCell ref="B17:F17"/>
    <mergeCell ref="J9:K9"/>
    <mergeCell ref="B29:K29"/>
    <mergeCell ref="B31:K31"/>
    <mergeCell ref="B19:J19"/>
    <mergeCell ref="B21:J21"/>
    <mergeCell ref="B11:J11"/>
    <mergeCell ref="B2:D2"/>
    <mergeCell ref="E2:K2"/>
    <mergeCell ref="B4:D4"/>
    <mergeCell ref="E4:K4"/>
    <mergeCell ref="B6:K7"/>
    <mergeCell ref="B13:J13"/>
  </mergeCells>
  <pageMargins left="0.7" right="0.59375" top="1" bottom="0.75" header="0.3" footer="0.3"/>
  <pageSetup orientation="portrait" verticalDpi="1200" r:id="rId1"/>
  <headerFooter>
    <oddHeader xml:space="preserve">&amp;C&amp;"Arial,Bold"2026 HOME-ARP RENTAL HOUSING DEVELOPMENT PROGRAM
TENNESSEE HOUSING DEVELOPMENT AGENCY
NON-PROFIT CHECKLIST
</oddHeader>
    <oddFooter>&amp;C2026 HOME-ARP Application - Non-Profit Checklist</oddFooter>
  </headerFooter>
  <rowBreaks count="1" manualBreakCount="1">
    <brk id="3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42CED-E1A0-4F99-AB08-00D183A23E7D}">
  <dimension ref="A82"/>
  <sheetViews>
    <sheetView view="pageLayout" zoomScaleNormal="100" workbookViewId="0">
      <selection activeCell="U63" sqref="U63:U64"/>
    </sheetView>
  </sheetViews>
  <sheetFormatPr defaultRowHeight="13.2" x14ac:dyDescent="0.25"/>
  <sheetData>
    <row r="82" ht="12" customHeight="1" x14ac:dyDescent="0.25"/>
  </sheetData>
  <sheetProtection password="BE3B" sheet="1" selectLockedCells="1" selectUnlockedCells="1"/>
  <pageMargins left="0.7" right="0.7" top="1" bottom="0.75" header="0.3" footer="0.3"/>
  <pageSetup orientation="portrait" verticalDpi="1200" r:id="rId1"/>
  <headerFooter differentOddEven="1">
    <oddHeader>&amp;C&amp;"Arial,Bold"2026 HOME-ARP RENTAL HOUSING DEVELOPMENT PROGRAM
TENNESSEE HOUSING DEVELOPMENT AGENCY
APPLICANT CERTIFICATIONS</oddHeader>
    <oddFooter xml:space="preserve">&amp;C2026 HOME-ARP Application - Certifications </oddFooter>
    <evenHeader xml:space="preserve">&amp;C&amp;"Arial,Bold"2026 HOME ARP
TENNESSEE HOUSING DEVELOPMENT AGENCY
APPLICANT CERTIFICATIONS&amp;"Arial,Regular"
</even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97A30-9001-4A8D-806C-28688B13A6B1}">
  <dimension ref="A1:I347"/>
  <sheetViews>
    <sheetView workbookViewId="0">
      <selection activeCell="L21" sqref="L21"/>
    </sheetView>
  </sheetViews>
  <sheetFormatPr defaultRowHeight="13.2" x14ac:dyDescent="0.25"/>
  <cols>
    <col min="1" max="1" width="21.109375" bestFit="1" customWidth="1"/>
    <col min="2" max="2" width="13.33203125" bestFit="1" customWidth="1"/>
    <col min="5" max="5" width="17.6640625" bestFit="1" customWidth="1"/>
    <col min="6" max="6" width="25.109375" bestFit="1" customWidth="1"/>
    <col min="7" max="7" width="10.33203125" customWidth="1"/>
  </cols>
  <sheetData>
    <row r="1" spans="1:9" x14ac:dyDescent="0.25">
      <c r="A1" s="1" t="s">
        <v>219</v>
      </c>
      <c r="B1" s="1" t="s">
        <v>220</v>
      </c>
      <c r="F1" s="2" t="s">
        <v>656</v>
      </c>
      <c r="G1" s="1" t="s">
        <v>694</v>
      </c>
      <c r="I1" s="1"/>
    </row>
    <row r="2" spans="1:9" x14ac:dyDescent="0.25">
      <c r="A2" s="2" t="s">
        <v>161</v>
      </c>
      <c r="B2" s="2" t="s">
        <v>221</v>
      </c>
      <c r="E2" s="1" t="s">
        <v>655</v>
      </c>
      <c r="F2" s="2" t="s">
        <v>657</v>
      </c>
      <c r="G2" s="2" t="s">
        <v>695</v>
      </c>
      <c r="I2" s="2"/>
    </row>
    <row r="3" spans="1:9" x14ac:dyDescent="0.25">
      <c r="A3" s="2" t="s">
        <v>162</v>
      </c>
      <c r="B3" s="2" t="s">
        <v>222</v>
      </c>
      <c r="E3" t="s">
        <v>323</v>
      </c>
      <c r="G3" s="2" t="s">
        <v>657</v>
      </c>
    </row>
    <row r="4" spans="1:9" x14ac:dyDescent="0.25">
      <c r="B4" s="2" t="s">
        <v>223</v>
      </c>
      <c r="E4" t="s">
        <v>324</v>
      </c>
      <c r="F4" s="1" t="s">
        <v>660</v>
      </c>
      <c r="G4" s="2" t="s">
        <v>696</v>
      </c>
    </row>
    <row r="5" spans="1:9" x14ac:dyDescent="0.25">
      <c r="A5" s="1" t="s">
        <v>218</v>
      </c>
      <c r="B5" s="2" t="s">
        <v>224</v>
      </c>
      <c r="E5" t="s">
        <v>325</v>
      </c>
      <c r="F5" s="2" t="s">
        <v>661</v>
      </c>
    </row>
    <row r="6" spans="1:9" x14ac:dyDescent="0.25">
      <c r="A6" s="2" t="s">
        <v>165</v>
      </c>
      <c r="B6" s="1" t="s">
        <v>225</v>
      </c>
      <c r="E6" t="s">
        <v>326</v>
      </c>
      <c r="F6" s="2" t="s">
        <v>664</v>
      </c>
    </row>
    <row r="7" spans="1:9" x14ac:dyDescent="0.25">
      <c r="A7" s="2" t="s">
        <v>166</v>
      </c>
      <c r="B7" s="2" t="s">
        <v>725</v>
      </c>
      <c r="E7" t="s">
        <v>327</v>
      </c>
      <c r="F7" s="2" t="s">
        <v>662</v>
      </c>
      <c r="G7" s="1" t="s">
        <v>701</v>
      </c>
    </row>
    <row r="8" spans="1:9" x14ac:dyDescent="0.25">
      <c r="A8" s="2" t="s">
        <v>167</v>
      </c>
      <c r="B8" s="2" t="s">
        <v>726</v>
      </c>
      <c r="E8" t="s">
        <v>328</v>
      </c>
      <c r="F8" s="2" t="s">
        <v>663</v>
      </c>
      <c r="G8" s="2" t="s">
        <v>702</v>
      </c>
    </row>
    <row r="9" spans="1:9" x14ac:dyDescent="0.25">
      <c r="A9" s="2" t="s">
        <v>168</v>
      </c>
      <c r="B9" s="1" t="s">
        <v>227</v>
      </c>
      <c r="E9" t="s">
        <v>329</v>
      </c>
      <c r="G9" s="10">
        <v>0.25</v>
      </c>
    </row>
    <row r="10" spans="1:9" x14ac:dyDescent="0.25">
      <c r="A10" s="2" t="s">
        <v>169</v>
      </c>
      <c r="B10" t="s">
        <v>228</v>
      </c>
      <c r="E10" t="s">
        <v>330</v>
      </c>
      <c r="F10" s="1" t="s">
        <v>666</v>
      </c>
      <c r="G10" s="10">
        <v>0.5</v>
      </c>
    </row>
    <row r="11" spans="1:9" x14ac:dyDescent="0.25">
      <c r="A11" s="2" t="s">
        <v>170</v>
      </c>
      <c r="B11" t="s">
        <v>229</v>
      </c>
      <c r="E11" t="s">
        <v>331</v>
      </c>
      <c r="F11" s="2" t="s">
        <v>667</v>
      </c>
      <c r="G11" s="10">
        <v>0.75</v>
      </c>
    </row>
    <row r="12" spans="1:9" x14ac:dyDescent="0.25">
      <c r="A12" s="2" t="s">
        <v>171</v>
      </c>
      <c r="B12" t="s">
        <v>230</v>
      </c>
      <c r="E12" t="s">
        <v>332</v>
      </c>
      <c r="F12" s="2" t="s">
        <v>668</v>
      </c>
      <c r="G12" s="10">
        <v>1</v>
      </c>
    </row>
    <row r="13" spans="1:9" x14ac:dyDescent="0.25">
      <c r="A13" s="2" t="s">
        <v>172</v>
      </c>
      <c r="B13" t="s">
        <v>231</v>
      </c>
      <c r="E13" t="s">
        <v>333</v>
      </c>
      <c r="F13" s="2" t="s">
        <v>669</v>
      </c>
    </row>
    <row r="14" spans="1:9" x14ac:dyDescent="0.25">
      <c r="A14" s="2" t="s">
        <v>173</v>
      </c>
      <c r="B14" t="s">
        <v>232</v>
      </c>
      <c r="E14" t="s">
        <v>334</v>
      </c>
      <c r="F14" s="2" t="s">
        <v>670</v>
      </c>
      <c r="G14" s="1" t="s">
        <v>727</v>
      </c>
    </row>
    <row r="15" spans="1:9" x14ac:dyDescent="0.25">
      <c r="A15" s="2" t="s">
        <v>174</v>
      </c>
      <c r="B15" t="s">
        <v>233</v>
      </c>
      <c r="E15" t="s">
        <v>335</v>
      </c>
      <c r="F15" s="2" t="s">
        <v>671</v>
      </c>
      <c r="G15" s="2" t="s">
        <v>226</v>
      </c>
    </row>
    <row r="16" spans="1:9" x14ac:dyDescent="0.25">
      <c r="A16" s="2" t="s">
        <v>175</v>
      </c>
      <c r="B16" t="s">
        <v>234</v>
      </c>
      <c r="E16" t="s">
        <v>336</v>
      </c>
      <c r="F16" s="2" t="s">
        <v>672</v>
      </c>
      <c r="G16" s="2" t="s">
        <v>728</v>
      </c>
    </row>
    <row r="17" spans="1:7" x14ac:dyDescent="0.25">
      <c r="A17" s="2" t="s">
        <v>176</v>
      </c>
      <c r="B17" t="s">
        <v>235</v>
      </c>
      <c r="E17" t="s">
        <v>337</v>
      </c>
      <c r="F17" s="2" t="s">
        <v>673</v>
      </c>
    </row>
    <row r="18" spans="1:7" x14ac:dyDescent="0.25">
      <c r="A18" s="2" t="s">
        <v>177</v>
      </c>
      <c r="B18" t="s">
        <v>236</v>
      </c>
      <c r="E18" t="s">
        <v>338</v>
      </c>
      <c r="F18" s="2" t="s">
        <v>7</v>
      </c>
      <c r="G18" s="1" t="s">
        <v>745</v>
      </c>
    </row>
    <row r="19" spans="1:7" x14ac:dyDescent="0.25">
      <c r="A19" s="2" t="s">
        <v>178</v>
      </c>
      <c r="B19" t="s">
        <v>237</v>
      </c>
      <c r="E19" t="s">
        <v>339</v>
      </c>
      <c r="G19" s="2" t="s">
        <v>695</v>
      </c>
    </row>
    <row r="20" spans="1:7" x14ac:dyDescent="0.25">
      <c r="A20" s="2" t="s">
        <v>179</v>
      </c>
      <c r="B20" t="s">
        <v>238</v>
      </c>
      <c r="E20" t="s">
        <v>340</v>
      </c>
      <c r="F20" s="1" t="s">
        <v>677</v>
      </c>
      <c r="G20" s="2"/>
    </row>
    <row r="21" spans="1:7" ht="26.4" x14ac:dyDescent="0.25">
      <c r="A21" s="2" t="s">
        <v>180</v>
      </c>
      <c r="B21" t="s">
        <v>239</v>
      </c>
      <c r="E21" t="s">
        <v>341</v>
      </c>
      <c r="F21" s="2" t="s">
        <v>680</v>
      </c>
      <c r="G21" s="11" t="s">
        <v>746</v>
      </c>
    </row>
    <row r="22" spans="1:7" x14ac:dyDescent="0.25">
      <c r="A22" s="2" t="s">
        <v>181</v>
      </c>
      <c r="B22" t="s">
        <v>240</v>
      </c>
      <c r="E22" t="s">
        <v>342</v>
      </c>
      <c r="F22" s="2" t="s">
        <v>678</v>
      </c>
      <c r="G22" s="2" t="s">
        <v>695</v>
      </c>
    </row>
    <row r="23" spans="1:7" x14ac:dyDescent="0.25">
      <c r="A23" s="2" t="s">
        <v>182</v>
      </c>
      <c r="B23" t="s">
        <v>241</v>
      </c>
      <c r="E23" t="s">
        <v>343</v>
      </c>
      <c r="F23" s="2" t="s">
        <v>679</v>
      </c>
      <c r="G23" s="2" t="s">
        <v>657</v>
      </c>
    </row>
    <row r="24" spans="1:7" x14ac:dyDescent="0.25">
      <c r="A24" s="2" t="s">
        <v>183</v>
      </c>
      <c r="B24" t="s">
        <v>242</v>
      </c>
      <c r="E24" t="s">
        <v>344</v>
      </c>
      <c r="F24" s="2" t="s">
        <v>7</v>
      </c>
    </row>
    <row r="25" spans="1:7" x14ac:dyDescent="0.25">
      <c r="A25" s="2" t="s">
        <v>184</v>
      </c>
      <c r="B25" t="s">
        <v>243</v>
      </c>
      <c r="E25" t="s">
        <v>345</v>
      </c>
    </row>
    <row r="26" spans="1:7" x14ac:dyDescent="0.25">
      <c r="A26" s="2" t="s">
        <v>185</v>
      </c>
      <c r="B26" t="s">
        <v>244</v>
      </c>
      <c r="E26" t="s">
        <v>230</v>
      </c>
    </row>
    <row r="27" spans="1:7" x14ac:dyDescent="0.25">
      <c r="A27" s="2" t="s">
        <v>186</v>
      </c>
      <c r="B27" t="s">
        <v>245</v>
      </c>
      <c r="E27" t="s">
        <v>346</v>
      </c>
      <c r="F27" s="1" t="s">
        <v>691</v>
      </c>
    </row>
    <row r="28" spans="1:7" x14ac:dyDescent="0.25">
      <c r="A28" s="2" t="s">
        <v>187</v>
      </c>
      <c r="B28" t="s">
        <v>246</v>
      </c>
      <c r="E28" t="s">
        <v>347</v>
      </c>
      <c r="F28" s="8" t="s">
        <v>681</v>
      </c>
    </row>
    <row r="29" spans="1:7" x14ac:dyDescent="0.25">
      <c r="A29" s="2" t="s">
        <v>188</v>
      </c>
      <c r="B29" t="s">
        <v>247</v>
      </c>
      <c r="E29" t="s">
        <v>348</v>
      </c>
      <c r="F29" s="8" t="s">
        <v>682</v>
      </c>
    </row>
    <row r="30" spans="1:7" x14ac:dyDescent="0.25">
      <c r="A30" s="2" t="s">
        <v>189</v>
      </c>
      <c r="B30" t="s">
        <v>248</v>
      </c>
      <c r="E30" t="s">
        <v>349</v>
      </c>
      <c r="F30" s="8" t="s">
        <v>683</v>
      </c>
    </row>
    <row r="31" spans="1:7" x14ac:dyDescent="0.25">
      <c r="A31" s="2" t="s">
        <v>190</v>
      </c>
      <c r="B31" t="s">
        <v>249</v>
      </c>
      <c r="E31" t="s">
        <v>350</v>
      </c>
      <c r="F31" s="8" t="s">
        <v>684</v>
      </c>
    </row>
    <row r="32" spans="1:7" x14ac:dyDescent="0.25">
      <c r="A32" s="2" t="s">
        <v>191</v>
      </c>
      <c r="B32" t="s">
        <v>250</v>
      </c>
      <c r="E32" t="s">
        <v>351</v>
      </c>
      <c r="F32" s="7"/>
    </row>
    <row r="33" spans="1:6" x14ac:dyDescent="0.25">
      <c r="A33" s="2" t="s">
        <v>192</v>
      </c>
      <c r="B33" t="s">
        <v>251</v>
      </c>
      <c r="E33" t="s">
        <v>352</v>
      </c>
      <c r="F33" s="9" t="s">
        <v>685</v>
      </c>
    </row>
    <row r="34" spans="1:6" x14ac:dyDescent="0.25">
      <c r="A34" s="2" t="s">
        <v>193</v>
      </c>
      <c r="B34" t="s">
        <v>252</v>
      </c>
      <c r="E34" t="s">
        <v>353</v>
      </c>
      <c r="F34" s="5">
        <v>2017</v>
      </c>
    </row>
    <row r="35" spans="1:6" x14ac:dyDescent="0.25">
      <c r="A35" s="2" t="s">
        <v>194</v>
      </c>
      <c r="B35" t="s">
        <v>253</v>
      </c>
      <c r="E35" t="s">
        <v>354</v>
      </c>
      <c r="F35" s="5">
        <v>2016</v>
      </c>
    </row>
    <row r="36" spans="1:6" x14ac:dyDescent="0.25">
      <c r="A36" s="2" t="s">
        <v>195</v>
      </c>
      <c r="B36" t="s">
        <v>254</v>
      </c>
      <c r="E36" t="s">
        <v>355</v>
      </c>
      <c r="F36" s="5">
        <v>2015</v>
      </c>
    </row>
    <row r="37" spans="1:6" x14ac:dyDescent="0.25">
      <c r="A37" s="2" t="s">
        <v>196</v>
      </c>
      <c r="B37" t="s">
        <v>255</v>
      </c>
      <c r="E37" t="s">
        <v>356</v>
      </c>
      <c r="F37" s="5">
        <v>2014</v>
      </c>
    </row>
    <row r="38" spans="1:6" x14ac:dyDescent="0.25">
      <c r="A38" s="2" t="s">
        <v>197</v>
      </c>
      <c r="B38" t="s">
        <v>256</v>
      </c>
      <c r="E38" t="s">
        <v>357</v>
      </c>
      <c r="F38" s="5">
        <v>2013</v>
      </c>
    </row>
    <row r="39" spans="1:6" x14ac:dyDescent="0.25">
      <c r="A39" s="2" t="s">
        <v>198</v>
      </c>
      <c r="B39" t="s">
        <v>257</v>
      </c>
      <c r="E39" t="s">
        <v>358</v>
      </c>
    </row>
    <row r="40" spans="1:6" x14ac:dyDescent="0.25">
      <c r="A40" s="2" t="s">
        <v>199</v>
      </c>
      <c r="B40" t="s">
        <v>258</v>
      </c>
      <c r="E40" t="s">
        <v>359</v>
      </c>
      <c r="F40" s="1" t="s">
        <v>686</v>
      </c>
    </row>
    <row r="41" spans="1:6" x14ac:dyDescent="0.25">
      <c r="A41" s="2" t="s">
        <v>200</v>
      </c>
      <c r="B41" t="s">
        <v>259</v>
      </c>
      <c r="E41" t="s">
        <v>360</v>
      </c>
      <c r="F41" s="5" t="s">
        <v>687</v>
      </c>
    </row>
    <row r="42" spans="1:6" x14ac:dyDescent="0.25">
      <c r="A42" s="2" t="s">
        <v>201</v>
      </c>
      <c r="B42" t="s">
        <v>260</v>
      </c>
      <c r="E42" t="s">
        <v>361</v>
      </c>
      <c r="F42" s="5" t="s">
        <v>688</v>
      </c>
    </row>
    <row r="43" spans="1:6" x14ac:dyDescent="0.25">
      <c r="A43" s="2" t="s">
        <v>202</v>
      </c>
      <c r="B43" t="s">
        <v>261</v>
      </c>
      <c r="E43" t="s">
        <v>362</v>
      </c>
      <c r="F43" s="5"/>
    </row>
    <row r="44" spans="1:6" x14ac:dyDescent="0.25">
      <c r="A44" s="2" t="s">
        <v>203</v>
      </c>
      <c r="B44" t="s">
        <v>262</v>
      </c>
      <c r="E44" t="s">
        <v>363</v>
      </c>
      <c r="F44" s="4" t="s">
        <v>689</v>
      </c>
    </row>
    <row r="45" spans="1:6" x14ac:dyDescent="0.25">
      <c r="A45" s="2" t="s">
        <v>204</v>
      </c>
      <c r="B45" t="s">
        <v>263</v>
      </c>
      <c r="E45" t="s">
        <v>364</v>
      </c>
      <c r="F45" s="6">
        <v>2013</v>
      </c>
    </row>
    <row r="46" spans="1:6" x14ac:dyDescent="0.25">
      <c r="A46" s="2" t="s">
        <v>205</v>
      </c>
      <c r="B46" t="s">
        <v>264</v>
      </c>
      <c r="E46" t="s">
        <v>365</v>
      </c>
      <c r="F46" s="6">
        <v>2014</v>
      </c>
    </row>
    <row r="47" spans="1:6" x14ac:dyDescent="0.25">
      <c r="A47" s="2" t="s">
        <v>206</v>
      </c>
      <c r="B47" t="s">
        <v>265</v>
      </c>
      <c r="E47" t="s">
        <v>366</v>
      </c>
      <c r="F47" s="6">
        <v>2015</v>
      </c>
    </row>
    <row r="48" spans="1:6" x14ac:dyDescent="0.25">
      <c r="A48" s="2" t="s">
        <v>207</v>
      </c>
      <c r="B48" t="s">
        <v>266</v>
      </c>
      <c r="E48" t="s">
        <v>367</v>
      </c>
      <c r="F48" s="6">
        <v>2016</v>
      </c>
    </row>
    <row r="49" spans="1:6" x14ac:dyDescent="0.25">
      <c r="A49" s="2" t="s">
        <v>208</v>
      </c>
      <c r="B49" t="s">
        <v>267</v>
      </c>
      <c r="E49" t="s">
        <v>368</v>
      </c>
      <c r="F49" s="6">
        <v>2017</v>
      </c>
    </row>
    <row r="50" spans="1:6" x14ac:dyDescent="0.25">
      <c r="A50" s="2" t="s">
        <v>209</v>
      </c>
      <c r="B50" t="s">
        <v>268</v>
      </c>
      <c r="E50" t="s">
        <v>369</v>
      </c>
      <c r="F50" s="5" t="s">
        <v>690</v>
      </c>
    </row>
    <row r="51" spans="1:6" x14ac:dyDescent="0.25">
      <c r="A51" s="2" t="s">
        <v>210</v>
      </c>
      <c r="B51" t="s">
        <v>269</v>
      </c>
      <c r="E51" t="s">
        <v>370</v>
      </c>
    </row>
    <row r="52" spans="1:6" x14ac:dyDescent="0.25">
      <c r="A52" s="2" t="s">
        <v>211</v>
      </c>
      <c r="B52" t="s">
        <v>270</v>
      </c>
      <c r="E52" t="s">
        <v>371</v>
      </c>
    </row>
    <row r="53" spans="1:6" x14ac:dyDescent="0.25">
      <c r="A53" s="2" t="s">
        <v>212</v>
      </c>
      <c r="B53" t="s">
        <v>271</v>
      </c>
      <c r="E53" t="s">
        <v>372</v>
      </c>
    </row>
    <row r="54" spans="1:6" x14ac:dyDescent="0.25">
      <c r="A54" s="2" t="s">
        <v>213</v>
      </c>
      <c r="B54" t="s">
        <v>272</v>
      </c>
      <c r="E54" t="s">
        <v>373</v>
      </c>
    </row>
    <row r="55" spans="1:6" x14ac:dyDescent="0.25">
      <c r="A55" s="2" t="s">
        <v>214</v>
      </c>
      <c r="B55" t="s">
        <v>273</v>
      </c>
      <c r="E55" t="s">
        <v>374</v>
      </c>
    </row>
    <row r="56" spans="1:6" x14ac:dyDescent="0.25">
      <c r="B56" t="s">
        <v>274</v>
      </c>
      <c r="E56" t="s">
        <v>375</v>
      </c>
    </row>
    <row r="57" spans="1:6" x14ac:dyDescent="0.25">
      <c r="B57" t="s">
        <v>275</v>
      </c>
      <c r="E57" t="s">
        <v>376</v>
      </c>
    </row>
    <row r="58" spans="1:6" x14ac:dyDescent="0.25">
      <c r="B58" t="s">
        <v>276</v>
      </c>
      <c r="E58" t="s">
        <v>377</v>
      </c>
    </row>
    <row r="59" spans="1:6" x14ac:dyDescent="0.25">
      <c r="B59" t="s">
        <v>277</v>
      </c>
      <c r="E59" t="s">
        <v>378</v>
      </c>
    </row>
    <row r="60" spans="1:6" x14ac:dyDescent="0.25">
      <c r="B60" t="s">
        <v>278</v>
      </c>
      <c r="E60" t="s">
        <v>379</v>
      </c>
    </row>
    <row r="61" spans="1:6" x14ac:dyDescent="0.25">
      <c r="B61" t="s">
        <v>279</v>
      </c>
      <c r="E61" t="s">
        <v>380</v>
      </c>
    </row>
    <row r="62" spans="1:6" x14ac:dyDescent="0.25">
      <c r="B62" t="s">
        <v>280</v>
      </c>
      <c r="E62" t="s">
        <v>381</v>
      </c>
    </row>
    <row r="63" spans="1:6" x14ac:dyDescent="0.25">
      <c r="B63" t="s">
        <v>281</v>
      </c>
      <c r="E63" t="s">
        <v>382</v>
      </c>
    </row>
    <row r="64" spans="1:6" x14ac:dyDescent="0.25">
      <c r="B64" t="s">
        <v>282</v>
      </c>
      <c r="E64" t="s">
        <v>383</v>
      </c>
    </row>
    <row r="65" spans="2:5" x14ac:dyDescent="0.25">
      <c r="B65" t="s">
        <v>283</v>
      </c>
      <c r="E65" t="s">
        <v>384</v>
      </c>
    </row>
    <row r="66" spans="2:5" x14ac:dyDescent="0.25">
      <c r="B66" t="s">
        <v>284</v>
      </c>
      <c r="E66" t="s">
        <v>385</v>
      </c>
    </row>
    <row r="67" spans="2:5" x14ac:dyDescent="0.25">
      <c r="B67" t="s">
        <v>285</v>
      </c>
      <c r="E67" t="s">
        <v>386</v>
      </c>
    </row>
    <row r="68" spans="2:5" x14ac:dyDescent="0.25">
      <c r="B68" t="s">
        <v>286</v>
      </c>
      <c r="E68" t="s">
        <v>387</v>
      </c>
    </row>
    <row r="69" spans="2:5" x14ac:dyDescent="0.25">
      <c r="B69" t="s">
        <v>287</v>
      </c>
      <c r="E69" t="s">
        <v>388</v>
      </c>
    </row>
    <row r="70" spans="2:5" x14ac:dyDescent="0.25">
      <c r="B70" t="s">
        <v>288</v>
      </c>
      <c r="E70" t="s">
        <v>389</v>
      </c>
    </row>
    <row r="71" spans="2:5" x14ac:dyDescent="0.25">
      <c r="B71" t="s">
        <v>289</v>
      </c>
      <c r="E71" t="s">
        <v>390</v>
      </c>
    </row>
    <row r="72" spans="2:5" x14ac:dyDescent="0.25">
      <c r="B72" t="s">
        <v>290</v>
      </c>
      <c r="E72" t="s">
        <v>391</v>
      </c>
    </row>
    <row r="73" spans="2:5" x14ac:dyDescent="0.25">
      <c r="B73" t="s">
        <v>291</v>
      </c>
      <c r="E73" t="s">
        <v>392</v>
      </c>
    </row>
    <row r="74" spans="2:5" x14ac:dyDescent="0.25">
      <c r="B74" t="s">
        <v>292</v>
      </c>
      <c r="E74" t="s">
        <v>393</v>
      </c>
    </row>
    <row r="75" spans="2:5" x14ac:dyDescent="0.25">
      <c r="B75" t="s">
        <v>293</v>
      </c>
      <c r="E75" t="s">
        <v>394</v>
      </c>
    </row>
    <row r="76" spans="2:5" x14ac:dyDescent="0.25">
      <c r="B76" t="s">
        <v>294</v>
      </c>
      <c r="E76" t="s">
        <v>395</v>
      </c>
    </row>
    <row r="77" spans="2:5" x14ac:dyDescent="0.25">
      <c r="B77" t="s">
        <v>295</v>
      </c>
      <c r="E77" t="s">
        <v>396</v>
      </c>
    </row>
    <row r="78" spans="2:5" x14ac:dyDescent="0.25">
      <c r="B78" t="s">
        <v>296</v>
      </c>
      <c r="E78" t="s">
        <v>397</v>
      </c>
    </row>
    <row r="79" spans="2:5" x14ac:dyDescent="0.25">
      <c r="B79" t="s">
        <v>297</v>
      </c>
      <c r="E79" t="s">
        <v>398</v>
      </c>
    </row>
    <row r="80" spans="2:5" x14ac:dyDescent="0.25">
      <c r="B80" t="s">
        <v>298</v>
      </c>
      <c r="E80" t="s">
        <v>399</v>
      </c>
    </row>
    <row r="81" spans="2:5" x14ac:dyDescent="0.25">
      <c r="B81" t="s">
        <v>299</v>
      </c>
      <c r="E81" t="s">
        <v>400</v>
      </c>
    </row>
    <row r="82" spans="2:5" x14ac:dyDescent="0.25">
      <c r="B82" t="s">
        <v>300</v>
      </c>
      <c r="E82" t="s">
        <v>247</v>
      </c>
    </row>
    <row r="83" spans="2:5" x14ac:dyDescent="0.25">
      <c r="B83" t="s">
        <v>301</v>
      </c>
      <c r="E83" t="s">
        <v>401</v>
      </c>
    </row>
    <row r="84" spans="2:5" x14ac:dyDescent="0.25">
      <c r="B84" t="s">
        <v>302</v>
      </c>
      <c r="E84" t="s">
        <v>402</v>
      </c>
    </row>
    <row r="85" spans="2:5" x14ac:dyDescent="0.25">
      <c r="B85" t="s">
        <v>303</v>
      </c>
      <c r="E85" t="s">
        <v>249</v>
      </c>
    </row>
    <row r="86" spans="2:5" x14ac:dyDescent="0.25">
      <c r="B86" t="s">
        <v>304</v>
      </c>
      <c r="E86" t="s">
        <v>403</v>
      </c>
    </row>
    <row r="87" spans="2:5" x14ac:dyDescent="0.25">
      <c r="B87" t="s">
        <v>305</v>
      </c>
      <c r="E87" t="s">
        <v>404</v>
      </c>
    </row>
    <row r="88" spans="2:5" x14ac:dyDescent="0.25">
      <c r="B88" t="s">
        <v>306</v>
      </c>
      <c r="E88" t="s">
        <v>405</v>
      </c>
    </row>
    <row r="89" spans="2:5" x14ac:dyDescent="0.25">
      <c r="B89" t="s">
        <v>307</v>
      </c>
      <c r="E89" t="s">
        <v>406</v>
      </c>
    </row>
    <row r="90" spans="2:5" x14ac:dyDescent="0.25">
      <c r="B90" t="s">
        <v>308</v>
      </c>
      <c r="E90" t="s">
        <v>407</v>
      </c>
    </row>
    <row r="91" spans="2:5" x14ac:dyDescent="0.25">
      <c r="B91" t="s">
        <v>309</v>
      </c>
      <c r="E91" t="s">
        <v>408</v>
      </c>
    </row>
    <row r="92" spans="2:5" x14ac:dyDescent="0.25">
      <c r="B92" t="s">
        <v>310</v>
      </c>
      <c r="E92" t="s">
        <v>250</v>
      </c>
    </row>
    <row r="93" spans="2:5" x14ac:dyDescent="0.25">
      <c r="B93" t="s">
        <v>311</v>
      </c>
      <c r="E93" t="s">
        <v>409</v>
      </c>
    </row>
    <row r="94" spans="2:5" x14ac:dyDescent="0.25">
      <c r="B94" t="s">
        <v>312</v>
      </c>
      <c r="E94" t="s">
        <v>410</v>
      </c>
    </row>
    <row r="95" spans="2:5" x14ac:dyDescent="0.25">
      <c r="B95" t="s">
        <v>313</v>
      </c>
      <c r="E95" t="s">
        <v>411</v>
      </c>
    </row>
    <row r="96" spans="2:5" x14ac:dyDescent="0.25">
      <c r="B96" t="s">
        <v>314</v>
      </c>
      <c r="E96" t="s">
        <v>412</v>
      </c>
    </row>
    <row r="97" spans="2:5" x14ac:dyDescent="0.25">
      <c r="B97" t="s">
        <v>315</v>
      </c>
      <c r="E97" t="s">
        <v>413</v>
      </c>
    </row>
    <row r="98" spans="2:5" x14ac:dyDescent="0.25">
      <c r="B98" t="s">
        <v>316</v>
      </c>
      <c r="E98" t="s">
        <v>414</v>
      </c>
    </row>
    <row r="99" spans="2:5" x14ac:dyDescent="0.25">
      <c r="B99" t="s">
        <v>317</v>
      </c>
      <c r="E99" t="s">
        <v>415</v>
      </c>
    </row>
    <row r="100" spans="2:5" x14ac:dyDescent="0.25">
      <c r="B100" t="s">
        <v>318</v>
      </c>
      <c r="E100" t="s">
        <v>416</v>
      </c>
    </row>
    <row r="101" spans="2:5" x14ac:dyDescent="0.25">
      <c r="B101" t="s">
        <v>319</v>
      </c>
      <c r="E101" t="s">
        <v>417</v>
      </c>
    </row>
    <row r="102" spans="2:5" x14ac:dyDescent="0.25">
      <c r="B102" t="s">
        <v>320</v>
      </c>
      <c r="E102" t="s">
        <v>418</v>
      </c>
    </row>
    <row r="103" spans="2:5" x14ac:dyDescent="0.25">
      <c r="B103" t="s">
        <v>321</v>
      </c>
      <c r="E103" t="s">
        <v>419</v>
      </c>
    </row>
    <row r="104" spans="2:5" x14ac:dyDescent="0.25">
      <c r="B104" t="s">
        <v>322</v>
      </c>
      <c r="E104" t="s">
        <v>420</v>
      </c>
    </row>
    <row r="105" spans="2:5" x14ac:dyDescent="0.25">
      <c r="E105" t="s">
        <v>421</v>
      </c>
    </row>
    <row r="106" spans="2:5" x14ac:dyDescent="0.25">
      <c r="E106" t="s">
        <v>422</v>
      </c>
    </row>
    <row r="107" spans="2:5" x14ac:dyDescent="0.25">
      <c r="E107" t="s">
        <v>423</v>
      </c>
    </row>
    <row r="108" spans="2:5" x14ac:dyDescent="0.25">
      <c r="E108" t="s">
        <v>424</v>
      </c>
    </row>
    <row r="109" spans="2:5" x14ac:dyDescent="0.25">
      <c r="E109" t="s">
        <v>425</v>
      </c>
    </row>
    <row r="110" spans="2:5" x14ac:dyDescent="0.25">
      <c r="E110" t="s">
        <v>426</v>
      </c>
    </row>
    <row r="111" spans="2:5" x14ac:dyDescent="0.25">
      <c r="E111" t="s">
        <v>253</v>
      </c>
    </row>
    <row r="112" spans="2:5" x14ac:dyDescent="0.25">
      <c r="E112" t="s">
        <v>427</v>
      </c>
    </row>
    <row r="113" spans="5:5" x14ac:dyDescent="0.25">
      <c r="E113" t="s">
        <v>428</v>
      </c>
    </row>
    <row r="114" spans="5:5" x14ac:dyDescent="0.25">
      <c r="E114" t="s">
        <v>429</v>
      </c>
    </row>
    <row r="115" spans="5:5" x14ac:dyDescent="0.25">
      <c r="E115" t="s">
        <v>430</v>
      </c>
    </row>
    <row r="116" spans="5:5" x14ac:dyDescent="0.25">
      <c r="E116" t="s">
        <v>431</v>
      </c>
    </row>
    <row r="117" spans="5:5" x14ac:dyDescent="0.25">
      <c r="E117" t="s">
        <v>432</v>
      </c>
    </row>
    <row r="118" spans="5:5" x14ac:dyDescent="0.25">
      <c r="E118" t="s">
        <v>433</v>
      </c>
    </row>
    <row r="119" spans="5:5" x14ac:dyDescent="0.25">
      <c r="E119" t="s">
        <v>434</v>
      </c>
    </row>
    <row r="120" spans="5:5" x14ac:dyDescent="0.25">
      <c r="E120" t="s">
        <v>435</v>
      </c>
    </row>
    <row r="121" spans="5:5" x14ac:dyDescent="0.25">
      <c r="E121" t="s">
        <v>436</v>
      </c>
    </row>
    <row r="122" spans="5:5" x14ac:dyDescent="0.25">
      <c r="E122" t="s">
        <v>254</v>
      </c>
    </row>
    <row r="123" spans="5:5" x14ac:dyDescent="0.25">
      <c r="E123" t="s">
        <v>437</v>
      </c>
    </row>
    <row r="124" spans="5:5" x14ac:dyDescent="0.25">
      <c r="E124" t="s">
        <v>438</v>
      </c>
    </row>
    <row r="125" spans="5:5" x14ac:dyDescent="0.25">
      <c r="E125" t="s">
        <v>439</v>
      </c>
    </row>
    <row r="126" spans="5:5" x14ac:dyDescent="0.25">
      <c r="E126" t="s">
        <v>440</v>
      </c>
    </row>
    <row r="127" spans="5:5" x14ac:dyDescent="0.25">
      <c r="E127" t="s">
        <v>441</v>
      </c>
    </row>
    <row r="128" spans="5:5" x14ac:dyDescent="0.25">
      <c r="E128" t="s">
        <v>442</v>
      </c>
    </row>
    <row r="129" spans="5:5" x14ac:dyDescent="0.25">
      <c r="E129" t="s">
        <v>443</v>
      </c>
    </row>
    <row r="130" spans="5:5" x14ac:dyDescent="0.25">
      <c r="E130" t="s">
        <v>444</v>
      </c>
    </row>
    <row r="131" spans="5:5" x14ac:dyDescent="0.25">
      <c r="E131" t="s">
        <v>445</v>
      </c>
    </row>
    <row r="132" spans="5:5" x14ac:dyDescent="0.25">
      <c r="E132" t="s">
        <v>446</v>
      </c>
    </row>
    <row r="133" spans="5:5" x14ac:dyDescent="0.25">
      <c r="E133" t="s">
        <v>447</v>
      </c>
    </row>
    <row r="134" spans="5:5" x14ac:dyDescent="0.25">
      <c r="E134" t="s">
        <v>448</v>
      </c>
    </row>
    <row r="135" spans="5:5" x14ac:dyDescent="0.25">
      <c r="E135" t="s">
        <v>449</v>
      </c>
    </row>
    <row r="136" spans="5:5" x14ac:dyDescent="0.25">
      <c r="E136" t="s">
        <v>450</v>
      </c>
    </row>
    <row r="137" spans="5:5" x14ac:dyDescent="0.25">
      <c r="E137" t="s">
        <v>451</v>
      </c>
    </row>
    <row r="138" spans="5:5" x14ac:dyDescent="0.25">
      <c r="E138" t="s">
        <v>452</v>
      </c>
    </row>
    <row r="139" spans="5:5" x14ac:dyDescent="0.25">
      <c r="E139" t="s">
        <v>266</v>
      </c>
    </row>
    <row r="140" spans="5:5" x14ac:dyDescent="0.25">
      <c r="E140" t="s">
        <v>453</v>
      </c>
    </row>
    <row r="141" spans="5:5" x14ac:dyDescent="0.25">
      <c r="E141" t="s">
        <v>454</v>
      </c>
    </row>
    <row r="142" spans="5:5" x14ac:dyDescent="0.25">
      <c r="E142" t="s">
        <v>267</v>
      </c>
    </row>
    <row r="143" spans="5:5" x14ac:dyDescent="0.25">
      <c r="E143" t="s">
        <v>455</v>
      </c>
    </row>
    <row r="144" spans="5:5" x14ac:dyDescent="0.25">
      <c r="E144" t="s">
        <v>456</v>
      </c>
    </row>
    <row r="145" spans="5:5" x14ac:dyDescent="0.25">
      <c r="E145" t="s">
        <v>457</v>
      </c>
    </row>
    <row r="146" spans="5:5" x14ac:dyDescent="0.25">
      <c r="E146" t="s">
        <v>458</v>
      </c>
    </row>
    <row r="147" spans="5:5" x14ac:dyDescent="0.25">
      <c r="E147" t="s">
        <v>459</v>
      </c>
    </row>
    <row r="148" spans="5:5" x14ac:dyDescent="0.25">
      <c r="E148" t="s">
        <v>460</v>
      </c>
    </row>
    <row r="149" spans="5:5" x14ac:dyDescent="0.25">
      <c r="E149" t="s">
        <v>461</v>
      </c>
    </row>
    <row r="150" spans="5:5" x14ac:dyDescent="0.25">
      <c r="E150" t="s">
        <v>462</v>
      </c>
    </row>
    <row r="151" spans="5:5" x14ac:dyDescent="0.25">
      <c r="E151" t="s">
        <v>463</v>
      </c>
    </row>
    <row r="152" spans="5:5" x14ac:dyDescent="0.25">
      <c r="E152" t="s">
        <v>464</v>
      </c>
    </row>
    <row r="153" spans="5:5" x14ac:dyDescent="0.25">
      <c r="E153" t="s">
        <v>465</v>
      </c>
    </row>
    <row r="154" spans="5:5" x14ac:dyDescent="0.25">
      <c r="E154" t="s">
        <v>271</v>
      </c>
    </row>
    <row r="155" spans="5:5" x14ac:dyDescent="0.25">
      <c r="E155" t="s">
        <v>466</v>
      </c>
    </row>
    <row r="156" spans="5:5" x14ac:dyDescent="0.25">
      <c r="E156" t="s">
        <v>467</v>
      </c>
    </row>
    <row r="157" spans="5:5" x14ac:dyDescent="0.25">
      <c r="E157" t="s">
        <v>468</v>
      </c>
    </row>
    <row r="158" spans="5:5" x14ac:dyDescent="0.25">
      <c r="E158" t="s">
        <v>469</v>
      </c>
    </row>
    <row r="159" spans="5:5" x14ac:dyDescent="0.25">
      <c r="E159" t="s">
        <v>470</v>
      </c>
    </row>
    <row r="160" spans="5:5" x14ac:dyDescent="0.25">
      <c r="E160" t="s">
        <v>471</v>
      </c>
    </row>
    <row r="161" spans="5:5" x14ac:dyDescent="0.25">
      <c r="E161" t="s">
        <v>472</v>
      </c>
    </row>
    <row r="162" spans="5:5" x14ac:dyDescent="0.25">
      <c r="E162" t="s">
        <v>473</v>
      </c>
    </row>
    <row r="163" spans="5:5" x14ac:dyDescent="0.25">
      <c r="E163" t="s">
        <v>474</v>
      </c>
    </row>
    <row r="164" spans="5:5" x14ac:dyDescent="0.25">
      <c r="E164" t="s">
        <v>475</v>
      </c>
    </row>
    <row r="165" spans="5:5" x14ac:dyDescent="0.25">
      <c r="E165" t="s">
        <v>476</v>
      </c>
    </row>
    <row r="166" spans="5:5" x14ac:dyDescent="0.25">
      <c r="E166" t="s">
        <v>477</v>
      </c>
    </row>
    <row r="167" spans="5:5" x14ac:dyDescent="0.25">
      <c r="E167" t="s">
        <v>478</v>
      </c>
    </row>
    <row r="168" spans="5:5" x14ac:dyDescent="0.25">
      <c r="E168" t="s">
        <v>479</v>
      </c>
    </row>
    <row r="169" spans="5:5" x14ac:dyDescent="0.25">
      <c r="E169" t="s">
        <v>480</v>
      </c>
    </row>
    <row r="170" spans="5:5" x14ac:dyDescent="0.25">
      <c r="E170" t="s">
        <v>481</v>
      </c>
    </row>
    <row r="171" spans="5:5" x14ac:dyDescent="0.25">
      <c r="E171" t="s">
        <v>482</v>
      </c>
    </row>
    <row r="172" spans="5:5" x14ac:dyDescent="0.25">
      <c r="E172" t="s">
        <v>483</v>
      </c>
    </row>
    <row r="173" spans="5:5" x14ac:dyDescent="0.25">
      <c r="E173" t="s">
        <v>484</v>
      </c>
    </row>
    <row r="174" spans="5:5" x14ac:dyDescent="0.25">
      <c r="E174" t="s">
        <v>485</v>
      </c>
    </row>
    <row r="175" spans="5:5" x14ac:dyDescent="0.25">
      <c r="E175" t="s">
        <v>486</v>
      </c>
    </row>
    <row r="176" spans="5:5" x14ac:dyDescent="0.25">
      <c r="E176" t="s">
        <v>487</v>
      </c>
    </row>
    <row r="177" spans="5:5" x14ac:dyDescent="0.25">
      <c r="E177" t="s">
        <v>488</v>
      </c>
    </row>
    <row r="178" spans="5:5" x14ac:dyDescent="0.25">
      <c r="E178" t="s">
        <v>489</v>
      </c>
    </row>
    <row r="179" spans="5:5" x14ac:dyDescent="0.25">
      <c r="E179" t="s">
        <v>490</v>
      </c>
    </row>
    <row r="180" spans="5:5" x14ac:dyDescent="0.25">
      <c r="E180" t="s">
        <v>491</v>
      </c>
    </row>
    <row r="181" spans="5:5" x14ac:dyDescent="0.25">
      <c r="E181" t="s">
        <v>492</v>
      </c>
    </row>
    <row r="182" spans="5:5" x14ac:dyDescent="0.25">
      <c r="E182" t="s">
        <v>493</v>
      </c>
    </row>
    <row r="183" spans="5:5" x14ac:dyDescent="0.25">
      <c r="E183" t="s">
        <v>494</v>
      </c>
    </row>
    <row r="184" spans="5:5" x14ac:dyDescent="0.25">
      <c r="E184" t="s">
        <v>280</v>
      </c>
    </row>
    <row r="185" spans="5:5" x14ac:dyDescent="0.25">
      <c r="E185" t="s">
        <v>495</v>
      </c>
    </row>
    <row r="186" spans="5:5" x14ac:dyDescent="0.25">
      <c r="E186" t="s">
        <v>496</v>
      </c>
    </row>
    <row r="187" spans="5:5" x14ac:dyDescent="0.25">
      <c r="E187" t="s">
        <v>497</v>
      </c>
    </row>
    <row r="188" spans="5:5" x14ac:dyDescent="0.25">
      <c r="E188" t="s">
        <v>498</v>
      </c>
    </row>
    <row r="189" spans="5:5" x14ac:dyDescent="0.25">
      <c r="E189" t="s">
        <v>499</v>
      </c>
    </row>
    <row r="190" spans="5:5" x14ac:dyDescent="0.25">
      <c r="E190" t="s">
        <v>500</v>
      </c>
    </row>
    <row r="191" spans="5:5" x14ac:dyDescent="0.25">
      <c r="E191" t="s">
        <v>501</v>
      </c>
    </row>
    <row r="192" spans="5:5" x14ac:dyDescent="0.25">
      <c r="E192" t="s">
        <v>502</v>
      </c>
    </row>
    <row r="193" spans="5:5" x14ac:dyDescent="0.25">
      <c r="E193" t="s">
        <v>503</v>
      </c>
    </row>
    <row r="194" spans="5:5" x14ac:dyDescent="0.25">
      <c r="E194" t="s">
        <v>504</v>
      </c>
    </row>
    <row r="195" spans="5:5" x14ac:dyDescent="0.25">
      <c r="E195" t="s">
        <v>505</v>
      </c>
    </row>
    <row r="196" spans="5:5" x14ac:dyDescent="0.25">
      <c r="E196" t="s">
        <v>506</v>
      </c>
    </row>
    <row r="197" spans="5:5" x14ac:dyDescent="0.25">
      <c r="E197" t="s">
        <v>507</v>
      </c>
    </row>
    <row r="198" spans="5:5" x14ac:dyDescent="0.25">
      <c r="E198" t="s">
        <v>508</v>
      </c>
    </row>
    <row r="199" spans="5:5" x14ac:dyDescent="0.25">
      <c r="E199" t="s">
        <v>509</v>
      </c>
    </row>
    <row r="200" spans="5:5" x14ac:dyDescent="0.25">
      <c r="E200" t="s">
        <v>510</v>
      </c>
    </row>
    <row r="201" spans="5:5" x14ac:dyDescent="0.25">
      <c r="E201" t="s">
        <v>511</v>
      </c>
    </row>
    <row r="202" spans="5:5" x14ac:dyDescent="0.25">
      <c r="E202" t="s">
        <v>512</v>
      </c>
    </row>
    <row r="203" spans="5:5" x14ac:dyDescent="0.25">
      <c r="E203" t="s">
        <v>513</v>
      </c>
    </row>
    <row r="204" spans="5:5" x14ac:dyDescent="0.25">
      <c r="E204" t="s">
        <v>514</v>
      </c>
    </row>
    <row r="205" spans="5:5" x14ac:dyDescent="0.25">
      <c r="E205" t="s">
        <v>515</v>
      </c>
    </row>
    <row r="206" spans="5:5" x14ac:dyDescent="0.25">
      <c r="E206" t="s">
        <v>516</v>
      </c>
    </row>
    <row r="207" spans="5:5" x14ac:dyDescent="0.25">
      <c r="E207" t="s">
        <v>517</v>
      </c>
    </row>
    <row r="208" spans="5:5" x14ac:dyDescent="0.25">
      <c r="E208" t="s">
        <v>518</v>
      </c>
    </row>
    <row r="209" spans="5:5" x14ac:dyDescent="0.25">
      <c r="E209" t="s">
        <v>519</v>
      </c>
    </row>
    <row r="210" spans="5:5" x14ac:dyDescent="0.25">
      <c r="E210" t="s">
        <v>520</v>
      </c>
    </row>
    <row r="211" spans="5:5" x14ac:dyDescent="0.25">
      <c r="E211" t="s">
        <v>521</v>
      </c>
    </row>
    <row r="212" spans="5:5" x14ac:dyDescent="0.25">
      <c r="E212" t="s">
        <v>522</v>
      </c>
    </row>
    <row r="213" spans="5:5" x14ac:dyDescent="0.25">
      <c r="E213" t="s">
        <v>523</v>
      </c>
    </row>
    <row r="214" spans="5:5" x14ac:dyDescent="0.25">
      <c r="E214" t="s">
        <v>524</v>
      </c>
    </row>
    <row r="215" spans="5:5" x14ac:dyDescent="0.25">
      <c r="E215" t="s">
        <v>525</v>
      </c>
    </row>
    <row r="216" spans="5:5" x14ac:dyDescent="0.25">
      <c r="E216" t="s">
        <v>526</v>
      </c>
    </row>
    <row r="217" spans="5:5" x14ac:dyDescent="0.25">
      <c r="E217" t="s">
        <v>527</v>
      </c>
    </row>
    <row r="218" spans="5:5" x14ac:dyDescent="0.25">
      <c r="E218" t="s">
        <v>528</v>
      </c>
    </row>
    <row r="219" spans="5:5" x14ac:dyDescent="0.25">
      <c r="E219" t="s">
        <v>529</v>
      </c>
    </row>
    <row r="220" spans="5:5" x14ac:dyDescent="0.25">
      <c r="E220" t="s">
        <v>530</v>
      </c>
    </row>
    <row r="221" spans="5:5" x14ac:dyDescent="0.25">
      <c r="E221" t="s">
        <v>531</v>
      </c>
    </row>
    <row r="222" spans="5:5" x14ac:dyDescent="0.25">
      <c r="E222" t="s">
        <v>532</v>
      </c>
    </row>
    <row r="223" spans="5:5" x14ac:dyDescent="0.25">
      <c r="E223" t="s">
        <v>533</v>
      </c>
    </row>
    <row r="224" spans="5:5" x14ac:dyDescent="0.25">
      <c r="E224" t="s">
        <v>534</v>
      </c>
    </row>
    <row r="225" spans="5:5" x14ac:dyDescent="0.25">
      <c r="E225" t="s">
        <v>535</v>
      </c>
    </row>
    <row r="226" spans="5:5" x14ac:dyDescent="0.25">
      <c r="E226" t="s">
        <v>536</v>
      </c>
    </row>
    <row r="227" spans="5:5" x14ac:dyDescent="0.25">
      <c r="E227" t="s">
        <v>537</v>
      </c>
    </row>
    <row r="228" spans="5:5" x14ac:dyDescent="0.25">
      <c r="E228" t="s">
        <v>538</v>
      </c>
    </row>
    <row r="229" spans="5:5" x14ac:dyDescent="0.25">
      <c r="E229" t="s">
        <v>539</v>
      </c>
    </row>
    <row r="230" spans="5:5" x14ac:dyDescent="0.25">
      <c r="E230" t="s">
        <v>540</v>
      </c>
    </row>
    <row r="231" spans="5:5" x14ac:dyDescent="0.25">
      <c r="E231" t="s">
        <v>541</v>
      </c>
    </row>
    <row r="232" spans="5:5" x14ac:dyDescent="0.25">
      <c r="E232" t="s">
        <v>542</v>
      </c>
    </row>
    <row r="233" spans="5:5" x14ac:dyDescent="0.25">
      <c r="E233" t="s">
        <v>543</v>
      </c>
    </row>
    <row r="234" spans="5:5" x14ac:dyDescent="0.25">
      <c r="E234" t="s">
        <v>544</v>
      </c>
    </row>
    <row r="235" spans="5:5" x14ac:dyDescent="0.25">
      <c r="E235" t="s">
        <v>545</v>
      </c>
    </row>
    <row r="236" spans="5:5" x14ac:dyDescent="0.25">
      <c r="E236" t="s">
        <v>546</v>
      </c>
    </row>
    <row r="237" spans="5:5" x14ac:dyDescent="0.25">
      <c r="E237" t="s">
        <v>547</v>
      </c>
    </row>
    <row r="238" spans="5:5" x14ac:dyDescent="0.25">
      <c r="E238" t="s">
        <v>293</v>
      </c>
    </row>
    <row r="239" spans="5:5" x14ac:dyDescent="0.25">
      <c r="E239" t="s">
        <v>548</v>
      </c>
    </row>
    <row r="240" spans="5:5" x14ac:dyDescent="0.25">
      <c r="E240" t="s">
        <v>549</v>
      </c>
    </row>
    <row r="241" spans="5:5" x14ac:dyDescent="0.25">
      <c r="E241" t="s">
        <v>550</v>
      </c>
    </row>
    <row r="242" spans="5:5" x14ac:dyDescent="0.25">
      <c r="E242" t="s">
        <v>551</v>
      </c>
    </row>
    <row r="243" spans="5:5" x14ac:dyDescent="0.25">
      <c r="E243" t="s">
        <v>552</v>
      </c>
    </row>
    <row r="244" spans="5:5" x14ac:dyDescent="0.25">
      <c r="E244" t="s">
        <v>553</v>
      </c>
    </row>
    <row r="245" spans="5:5" x14ac:dyDescent="0.25">
      <c r="E245" t="s">
        <v>554</v>
      </c>
    </row>
    <row r="246" spans="5:5" x14ac:dyDescent="0.25">
      <c r="E246" t="s">
        <v>555</v>
      </c>
    </row>
    <row r="247" spans="5:5" x14ac:dyDescent="0.25">
      <c r="E247" t="s">
        <v>556</v>
      </c>
    </row>
    <row r="248" spans="5:5" x14ac:dyDescent="0.25">
      <c r="E248" t="s">
        <v>557</v>
      </c>
    </row>
    <row r="249" spans="5:5" x14ac:dyDescent="0.25">
      <c r="E249" t="s">
        <v>558</v>
      </c>
    </row>
    <row r="250" spans="5:5" x14ac:dyDescent="0.25">
      <c r="E250" t="s">
        <v>559</v>
      </c>
    </row>
    <row r="251" spans="5:5" x14ac:dyDescent="0.25">
      <c r="E251" t="s">
        <v>560</v>
      </c>
    </row>
    <row r="252" spans="5:5" x14ac:dyDescent="0.25">
      <c r="E252" t="s">
        <v>561</v>
      </c>
    </row>
    <row r="253" spans="5:5" x14ac:dyDescent="0.25">
      <c r="E253" t="s">
        <v>562</v>
      </c>
    </row>
    <row r="254" spans="5:5" x14ac:dyDescent="0.25">
      <c r="E254" t="s">
        <v>563</v>
      </c>
    </row>
    <row r="255" spans="5:5" x14ac:dyDescent="0.25">
      <c r="E255" t="s">
        <v>564</v>
      </c>
    </row>
    <row r="256" spans="5:5" x14ac:dyDescent="0.25">
      <c r="E256" t="s">
        <v>565</v>
      </c>
    </row>
    <row r="257" spans="5:5" x14ac:dyDescent="0.25">
      <c r="E257" t="s">
        <v>566</v>
      </c>
    </row>
    <row r="258" spans="5:5" x14ac:dyDescent="0.25">
      <c r="E258" t="s">
        <v>567</v>
      </c>
    </row>
    <row r="259" spans="5:5" x14ac:dyDescent="0.25">
      <c r="E259" t="s">
        <v>568</v>
      </c>
    </row>
    <row r="260" spans="5:5" x14ac:dyDescent="0.25">
      <c r="E260" t="s">
        <v>569</v>
      </c>
    </row>
    <row r="261" spans="5:5" x14ac:dyDescent="0.25">
      <c r="E261" t="s">
        <v>570</v>
      </c>
    </row>
    <row r="262" spans="5:5" x14ac:dyDescent="0.25">
      <c r="E262" t="s">
        <v>571</v>
      </c>
    </row>
    <row r="263" spans="5:5" x14ac:dyDescent="0.25">
      <c r="E263" t="s">
        <v>572</v>
      </c>
    </row>
    <row r="264" spans="5:5" x14ac:dyDescent="0.25">
      <c r="E264" t="s">
        <v>573</v>
      </c>
    </row>
    <row r="265" spans="5:5" x14ac:dyDescent="0.25">
      <c r="E265" t="s">
        <v>574</v>
      </c>
    </row>
    <row r="266" spans="5:5" x14ac:dyDescent="0.25">
      <c r="E266" t="s">
        <v>575</v>
      </c>
    </row>
    <row r="267" spans="5:5" x14ac:dyDescent="0.25">
      <c r="E267" t="s">
        <v>576</v>
      </c>
    </row>
    <row r="268" spans="5:5" x14ac:dyDescent="0.25">
      <c r="E268" t="s">
        <v>577</v>
      </c>
    </row>
    <row r="269" spans="5:5" x14ac:dyDescent="0.25">
      <c r="E269" t="s">
        <v>578</v>
      </c>
    </row>
    <row r="270" spans="5:5" x14ac:dyDescent="0.25">
      <c r="E270" t="s">
        <v>579</v>
      </c>
    </row>
    <row r="271" spans="5:5" x14ac:dyDescent="0.25">
      <c r="E271" t="s">
        <v>580</v>
      </c>
    </row>
    <row r="272" spans="5:5" x14ac:dyDescent="0.25">
      <c r="E272" t="s">
        <v>581</v>
      </c>
    </row>
    <row r="273" spans="5:5" x14ac:dyDescent="0.25">
      <c r="E273" t="s">
        <v>582</v>
      </c>
    </row>
    <row r="274" spans="5:5" x14ac:dyDescent="0.25">
      <c r="E274" t="s">
        <v>583</v>
      </c>
    </row>
    <row r="275" spans="5:5" x14ac:dyDescent="0.25">
      <c r="E275" t="s">
        <v>302</v>
      </c>
    </row>
    <row r="276" spans="5:5" x14ac:dyDescent="0.25">
      <c r="E276" t="s">
        <v>584</v>
      </c>
    </row>
    <row r="277" spans="5:5" x14ac:dyDescent="0.25">
      <c r="E277" t="s">
        <v>585</v>
      </c>
    </row>
    <row r="278" spans="5:5" x14ac:dyDescent="0.25">
      <c r="E278" t="s">
        <v>586</v>
      </c>
    </row>
    <row r="279" spans="5:5" x14ac:dyDescent="0.25">
      <c r="E279" t="s">
        <v>587</v>
      </c>
    </row>
    <row r="280" spans="5:5" x14ac:dyDescent="0.25">
      <c r="E280" t="s">
        <v>588</v>
      </c>
    </row>
    <row r="281" spans="5:5" x14ac:dyDescent="0.25">
      <c r="E281" t="s">
        <v>589</v>
      </c>
    </row>
    <row r="282" spans="5:5" x14ac:dyDescent="0.25">
      <c r="E282" t="s">
        <v>590</v>
      </c>
    </row>
    <row r="283" spans="5:5" x14ac:dyDescent="0.25">
      <c r="E283" t="s">
        <v>591</v>
      </c>
    </row>
    <row r="284" spans="5:5" x14ac:dyDescent="0.25">
      <c r="E284" t="s">
        <v>592</v>
      </c>
    </row>
    <row r="285" spans="5:5" x14ac:dyDescent="0.25">
      <c r="E285" t="s">
        <v>593</v>
      </c>
    </row>
    <row r="286" spans="5:5" x14ac:dyDescent="0.25">
      <c r="E286" t="s">
        <v>594</v>
      </c>
    </row>
    <row r="287" spans="5:5" x14ac:dyDescent="0.25">
      <c r="E287" t="s">
        <v>595</v>
      </c>
    </row>
    <row r="288" spans="5:5" x14ac:dyDescent="0.25">
      <c r="E288" t="s">
        <v>596</v>
      </c>
    </row>
    <row r="289" spans="5:5" x14ac:dyDescent="0.25">
      <c r="E289" t="s">
        <v>597</v>
      </c>
    </row>
    <row r="290" spans="5:5" x14ac:dyDescent="0.25">
      <c r="E290" t="s">
        <v>598</v>
      </c>
    </row>
    <row r="291" spans="5:5" x14ac:dyDescent="0.25">
      <c r="E291" t="s">
        <v>599</v>
      </c>
    </row>
    <row r="292" spans="5:5" x14ac:dyDescent="0.25">
      <c r="E292" t="s">
        <v>600</v>
      </c>
    </row>
    <row r="293" spans="5:5" x14ac:dyDescent="0.25">
      <c r="E293" t="s">
        <v>601</v>
      </c>
    </row>
    <row r="294" spans="5:5" x14ac:dyDescent="0.25">
      <c r="E294" t="s">
        <v>602</v>
      </c>
    </row>
    <row r="295" spans="5:5" x14ac:dyDescent="0.25">
      <c r="E295" t="s">
        <v>603</v>
      </c>
    </row>
    <row r="296" spans="5:5" x14ac:dyDescent="0.25">
      <c r="E296" t="s">
        <v>604</v>
      </c>
    </row>
    <row r="297" spans="5:5" x14ac:dyDescent="0.25">
      <c r="E297" t="s">
        <v>605</v>
      </c>
    </row>
    <row r="298" spans="5:5" x14ac:dyDescent="0.25">
      <c r="E298" t="s">
        <v>606</v>
      </c>
    </row>
    <row r="299" spans="5:5" x14ac:dyDescent="0.25">
      <c r="E299" t="s">
        <v>607</v>
      </c>
    </row>
    <row r="300" spans="5:5" x14ac:dyDescent="0.25">
      <c r="E300" t="s">
        <v>608</v>
      </c>
    </row>
    <row r="301" spans="5:5" x14ac:dyDescent="0.25">
      <c r="E301" t="s">
        <v>609</v>
      </c>
    </row>
    <row r="302" spans="5:5" x14ac:dyDescent="0.25">
      <c r="E302" t="s">
        <v>610</v>
      </c>
    </row>
    <row r="303" spans="5:5" x14ac:dyDescent="0.25">
      <c r="E303" t="s">
        <v>611</v>
      </c>
    </row>
    <row r="304" spans="5:5" x14ac:dyDescent="0.25">
      <c r="E304" t="s">
        <v>612</v>
      </c>
    </row>
    <row r="305" spans="5:5" x14ac:dyDescent="0.25">
      <c r="E305" t="s">
        <v>613</v>
      </c>
    </row>
    <row r="306" spans="5:5" x14ac:dyDescent="0.25">
      <c r="E306" t="s">
        <v>614</v>
      </c>
    </row>
    <row r="307" spans="5:5" x14ac:dyDescent="0.25">
      <c r="E307" t="s">
        <v>615</v>
      </c>
    </row>
    <row r="308" spans="5:5" x14ac:dyDescent="0.25">
      <c r="E308" t="s">
        <v>616</v>
      </c>
    </row>
    <row r="309" spans="5:5" x14ac:dyDescent="0.25">
      <c r="E309" t="s">
        <v>617</v>
      </c>
    </row>
    <row r="310" spans="5:5" x14ac:dyDescent="0.25">
      <c r="E310" t="s">
        <v>618</v>
      </c>
    </row>
    <row r="311" spans="5:5" x14ac:dyDescent="0.25">
      <c r="E311" t="s">
        <v>619</v>
      </c>
    </row>
    <row r="312" spans="5:5" x14ac:dyDescent="0.25">
      <c r="E312" t="s">
        <v>620</v>
      </c>
    </row>
    <row r="313" spans="5:5" x14ac:dyDescent="0.25">
      <c r="E313" t="s">
        <v>621</v>
      </c>
    </row>
    <row r="314" spans="5:5" x14ac:dyDescent="0.25">
      <c r="E314" t="s">
        <v>622</v>
      </c>
    </row>
    <row r="315" spans="5:5" x14ac:dyDescent="0.25">
      <c r="E315" t="s">
        <v>623</v>
      </c>
    </row>
    <row r="316" spans="5:5" x14ac:dyDescent="0.25">
      <c r="E316" t="s">
        <v>624</v>
      </c>
    </row>
    <row r="317" spans="5:5" x14ac:dyDescent="0.25">
      <c r="E317" t="s">
        <v>625</v>
      </c>
    </row>
    <row r="318" spans="5:5" x14ac:dyDescent="0.25">
      <c r="E318" t="s">
        <v>626</v>
      </c>
    </row>
    <row r="319" spans="5:5" x14ac:dyDescent="0.25">
      <c r="E319" t="s">
        <v>627</v>
      </c>
    </row>
    <row r="320" spans="5:5" x14ac:dyDescent="0.25">
      <c r="E320" t="s">
        <v>628</v>
      </c>
    </row>
    <row r="321" spans="5:5" x14ac:dyDescent="0.25">
      <c r="E321" t="s">
        <v>629</v>
      </c>
    </row>
    <row r="322" spans="5:5" x14ac:dyDescent="0.25">
      <c r="E322" t="s">
        <v>630</v>
      </c>
    </row>
    <row r="323" spans="5:5" x14ac:dyDescent="0.25">
      <c r="E323" t="s">
        <v>631</v>
      </c>
    </row>
    <row r="324" spans="5:5" x14ac:dyDescent="0.25">
      <c r="E324" t="s">
        <v>313</v>
      </c>
    </row>
    <row r="325" spans="5:5" x14ac:dyDescent="0.25">
      <c r="E325" t="s">
        <v>632</v>
      </c>
    </row>
    <row r="326" spans="5:5" x14ac:dyDescent="0.25">
      <c r="E326" t="s">
        <v>633</v>
      </c>
    </row>
    <row r="327" spans="5:5" x14ac:dyDescent="0.25">
      <c r="E327" t="s">
        <v>634</v>
      </c>
    </row>
    <row r="328" spans="5:5" x14ac:dyDescent="0.25">
      <c r="E328" t="s">
        <v>635</v>
      </c>
    </row>
    <row r="329" spans="5:5" x14ac:dyDescent="0.25">
      <c r="E329" t="s">
        <v>636</v>
      </c>
    </row>
    <row r="330" spans="5:5" x14ac:dyDescent="0.25">
      <c r="E330" t="s">
        <v>637</v>
      </c>
    </row>
    <row r="331" spans="5:5" x14ac:dyDescent="0.25">
      <c r="E331" t="s">
        <v>638</v>
      </c>
    </row>
    <row r="332" spans="5:5" x14ac:dyDescent="0.25">
      <c r="E332" t="s">
        <v>639</v>
      </c>
    </row>
    <row r="333" spans="5:5" x14ac:dyDescent="0.25">
      <c r="E333" t="s">
        <v>640</v>
      </c>
    </row>
    <row r="334" spans="5:5" x14ac:dyDescent="0.25">
      <c r="E334" t="s">
        <v>641</v>
      </c>
    </row>
    <row r="335" spans="5:5" x14ac:dyDescent="0.25">
      <c r="E335" t="s">
        <v>642</v>
      </c>
    </row>
    <row r="336" spans="5:5" x14ac:dyDescent="0.25">
      <c r="E336" t="s">
        <v>643</v>
      </c>
    </row>
    <row r="337" spans="5:5" x14ac:dyDescent="0.25">
      <c r="E337" t="s">
        <v>644</v>
      </c>
    </row>
    <row r="338" spans="5:5" x14ac:dyDescent="0.25">
      <c r="E338" t="s">
        <v>645</v>
      </c>
    </row>
    <row r="339" spans="5:5" x14ac:dyDescent="0.25">
      <c r="E339" t="s">
        <v>646</v>
      </c>
    </row>
    <row r="340" spans="5:5" x14ac:dyDescent="0.25">
      <c r="E340" t="s">
        <v>647</v>
      </c>
    </row>
    <row r="341" spans="5:5" x14ac:dyDescent="0.25">
      <c r="E341" t="s">
        <v>648</v>
      </c>
    </row>
    <row r="342" spans="5:5" x14ac:dyDescent="0.25">
      <c r="E342" t="s">
        <v>649</v>
      </c>
    </row>
    <row r="343" spans="5:5" x14ac:dyDescent="0.25">
      <c r="E343" t="s">
        <v>650</v>
      </c>
    </row>
    <row r="344" spans="5:5" x14ac:dyDescent="0.25">
      <c r="E344" t="s">
        <v>651</v>
      </c>
    </row>
    <row r="345" spans="5:5" x14ac:dyDescent="0.25">
      <c r="E345" t="s">
        <v>652</v>
      </c>
    </row>
    <row r="346" spans="5:5" x14ac:dyDescent="0.25">
      <c r="E346" t="s">
        <v>653</v>
      </c>
    </row>
    <row r="347" spans="5:5" x14ac:dyDescent="0.25">
      <c r="E347" t="s">
        <v>654</v>
      </c>
    </row>
  </sheetData>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609AA-F733-4641-8017-56EC15CB3E7A}">
  <dimension ref="A1:M61"/>
  <sheetViews>
    <sheetView view="pageLayout" zoomScaleNormal="115" workbookViewId="0">
      <selection activeCell="N61" sqref="N61"/>
    </sheetView>
  </sheetViews>
  <sheetFormatPr defaultColWidth="8.88671875" defaultRowHeight="15.6" x14ac:dyDescent="0.3"/>
  <cols>
    <col min="1" max="1" width="4.109375" style="25" customWidth="1"/>
    <col min="2" max="2" width="8.88671875" style="25"/>
    <col min="3" max="3" width="14.5546875" style="25" customWidth="1"/>
    <col min="4" max="4" width="17" style="25" customWidth="1"/>
    <col min="5" max="5" width="12.88671875" style="25" customWidth="1"/>
    <col min="6" max="6" width="11.6640625" style="25" customWidth="1"/>
    <col min="7" max="7" width="14.88671875" style="25" customWidth="1"/>
    <col min="8" max="8" width="6.77734375" style="25" customWidth="1"/>
    <col min="9" max="9" width="5.33203125" style="25" customWidth="1"/>
    <col min="10" max="10" width="12.33203125" style="25" hidden="1" customWidth="1"/>
    <col min="11" max="16384" width="8.88671875" style="25"/>
  </cols>
  <sheetData>
    <row r="1" spans="1:9" x14ac:dyDescent="0.3">
      <c r="A1" s="31" t="s">
        <v>995</v>
      </c>
      <c r="F1" s="367" t="s">
        <v>1002</v>
      </c>
      <c r="G1" s="368"/>
      <c r="H1" s="368"/>
      <c r="I1" s="369"/>
    </row>
    <row r="2" spans="1:9" x14ac:dyDescent="0.3">
      <c r="A2" s="17"/>
    </row>
    <row r="3" spans="1:9" x14ac:dyDescent="0.3">
      <c r="A3" s="26" t="s">
        <v>163</v>
      </c>
      <c r="B3" s="27" t="s">
        <v>761</v>
      </c>
      <c r="D3" s="376"/>
      <c r="E3" s="378"/>
      <c r="F3" s="419" t="s">
        <v>1030</v>
      </c>
      <c r="G3" s="420"/>
      <c r="H3" s="421"/>
      <c r="I3" s="422"/>
    </row>
    <row r="4" spans="1:9" x14ac:dyDescent="0.3">
      <c r="A4" s="31"/>
      <c r="B4" s="17"/>
      <c r="C4" s="17"/>
      <c r="D4" s="17"/>
      <c r="E4" s="17"/>
      <c r="F4" s="17"/>
      <c r="G4" s="17"/>
      <c r="H4" s="17"/>
      <c r="I4" s="17"/>
    </row>
    <row r="5" spans="1:9" x14ac:dyDescent="0.3">
      <c r="A5" s="31" t="s">
        <v>164</v>
      </c>
      <c r="B5" s="386" t="s">
        <v>762</v>
      </c>
      <c r="C5" s="386"/>
      <c r="D5" s="386"/>
      <c r="E5" s="17"/>
      <c r="F5" s="17"/>
      <c r="G5" s="17"/>
      <c r="H5" s="17"/>
      <c r="I5" s="17"/>
    </row>
    <row r="6" spans="1:9" x14ac:dyDescent="0.3">
      <c r="A6" s="31"/>
      <c r="B6" s="389" t="s">
        <v>763</v>
      </c>
      <c r="C6" s="395"/>
      <c r="D6" s="32"/>
      <c r="E6" s="33"/>
      <c r="F6" s="33"/>
      <c r="G6" s="33"/>
      <c r="H6" s="33"/>
      <c r="I6" s="34"/>
    </row>
    <row r="7" spans="1:9" x14ac:dyDescent="0.3">
      <c r="A7" s="31"/>
      <c r="B7" s="389" t="s">
        <v>764</v>
      </c>
      <c r="C7" s="395"/>
      <c r="D7" s="394"/>
      <c r="E7" s="392"/>
      <c r="F7" s="392"/>
      <c r="G7" s="392"/>
      <c r="H7" s="392"/>
      <c r="I7" s="393"/>
    </row>
    <row r="8" spans="1:9" x14ac:dyDescent="0.3">
      <c r="A8" s="31"/>
      <c r="B8" s="389" t="s">
        <v>765</v>
      </c>
      <c r="C8" s="395"/>
      <c r="D8" s="394"/>
      <c r="E8" s="392"/>
      <c r="F8" s="393"/>
      <c r="G8" s="17"/>
      <c r="H8" s="17"/>
      <c r="I8" s="17"/>
    </row>
    <row r="9" spans="1:9" x14ac:dyDescent="0.3">
      <c r="A9" s="31"/>
      <c r="B9" s="389" t="s">
        <v>766</v>
      </c>
      <c r="C9" s="395"/>
      <c r="D9" s="426"/>
      <c r="E9" s="427"/>
      <c r="F9" s="17"/>
      <c r="G9" s="52" t="s">
        <v>767</v>
      </c>
      <c r="H9" s="376"/>
      <c r="I9" s="378"/>
    </row>
    <row r="10" spans="1:9" x14ac:dyDescent="0.3">
      <c r="A10" s="31"/>
      <c r="B10" s="389" t="s">
        <v>768</v>
      </c>
      <c r="C10" s="395"/>
      <c r="D10" s="32"/>
      <c r="E10" s="307" t="s">
        <v>769</v>
      </c>
      <c r="F10" s="28"/>
      <c r="G10" s="29"/>
    </row>
    <row r="11" spans="1:9" x14ac:dyDescent="0.3">
      <c r="A11" s="31"/>
      <c r="B11" s="389" t="s">
        <v>770</v>
      </c>
      <c r="C11" s="389"/>
      <c r="D11" s="37"/>
      <c r="E11" s="33"/>
      <c r="F11" s="33"/>
      <c r="G11" s="35"/>
      <c r="H11" s="17"/>
      <c r="I11" s="17"/>
    </row>
    <row r="12" spans="1:9" x14ac:dyDescent="0.3">
      <c r="A12" s="31"/>
      <c r="B12" s="389" t="s">
        <v>771</v>
      </c>
      <c r="C12" s="395"/>
      <c r="D12" s="406"/>
      <c r="E12" s="407"/>
      <c r="F12" s="50" t="s">
        <v>772</v>
      </c>
      <c r="G12" s="376"/>
      <c r="H12" s="377"/>
      <c r="I12" s="378"/>
    </row>
    <row r="13" spans="1:9" x14ac:dyDescent="0.3">
      <c r="A13" s="31"/>
      <c r="B13" s="372" t="s">
        <v>773</v>
      </c>
      <c r="C13" s="372"/>
      <c r="D13" s="388"/>
      <c r="E13" s="388"/>
      <c r="F13" s="383" t="s">
        <v>774</v>
      </c>
      <c r="G13" s="383"/>
      <c r="H13" s="410"/>
      <c r="I13" s="410"/>
    </row>
    <row r="14" spans="1:9" ht="12.75" customHeight="1" x14ac:dyDescent="0.3">
      <c r="A14" s="26"/>
      <c r="B14" s="26"/>
      <c r="C14" s="42"/>
      <c r="D14" s="42"/>
      <c r="E14" s="42"/>
      <c r="F14" s="42"/>
      <c r="H14" s="17"/>
      <c r="I14" s="17"/>
    </row>
    <row r="15" spans="1:9" x14ac:dyDescent="0.3">
      <c r="A15" s="31"/>
      <c r="B15" s="386" t="s">
        <v>1031</v>
      </c>
      <c r="C15" s="386"/>
      <c r="D15" s="386"/>
      <c r="E15" s="386"/>
      <c r="F15" s="386"/>
      <c r="G15" s="376" t="s">
        <v>656</v>
      </c>
      <c r="H15" s="378"/>
      <c r="I15" s="48"/>
    </row>
    <row r="16" spans="1:9" x14ac:dyDescent="0.3">
      <c r="A16" s="31"/>
      <c r="B16" s="42"/>
      <c r="C16" s="42"/>
      <c r="D16" s="42"/>
      <c r="E16" s="42"/>
      <c r="F16" s="42"/>
      <c r="G16" s="17"/>
      <c r="H16" s="17"/>
      <c r="I16" s="17"/>
    </row>
    <row r="17" spans="1:13" x14ac:dyDescent="0.3">
      <c r="A17" s="31" t="s">
        <v>216</v>
      </c>
      <c r="B17" s="414" t="s">
        <v>215</v>
      </c>
      <c r="C17" s="414"/>
      <c r="D17" s="414"/>
      <c r="E17" s="17"/>
      <c r="F17" s="17"/>
      <c r="G17" s="17"/>
      <c r="H17" s="17"/>
      <c r="I17" s="17"/>
    </row>
    <row r="18" spans="1:13" x14ac:dyDescent="0.3">
      <c r="A18" s="31"/>
      <c r="B18" s="389" t="s">
        <v>775</v>
      </c>
      <c r="C18" s="389"/>
      <c r="D18" s="404"/>
      <c r="E18" s="405"/>
      <c r="F18" s="405"/>
      <c r="G18" s="313" t="s">
        <v>771</v>
      </c>
      <c r="H18" s="396"/>
      <c r="I18" s="397"/>
    </row>
    <row r="19" spans="1:13" x14ac:dyDescent="0.3">
      <c r="A19" s="31"/>
      <c r="B19" s="389" t="s">
        <v>764</v>
      </c>
      <c r="C19" s="389"/>
      <c r="D19" s="398"/>
      <c r="E19" s="399"/>
      <c r="F19" s="399"/>
      <c r="G19" s="399"/>
      <c r="H19" s="399"/>
      <c r="I19" s="400"/>
      <c r="J19" s="347"/>
      <c r="K19" s="348"/>
    </row>
    <row r="20" spans="1:13" x14ac:dyDescent="0.3">
      <c r="A20" s="31"/>
      <c r="B20" s="389" t="s">
        <v>765</v>
      </c>
      <c r="C20" s="395"/>
      <c r="D20" s="416"/>
      <c r="E20" s="417"/>
      <c r="F20" s="418"/>
      <c r="G20" s="346"/>
      <c r="H20" s="17"/>
      <c r="I20" s="17"/>
      <c r="J20" s="25" t="s">
        <v>1033</v>
      </c>
      <c r="M20" s="345"/>
    </row>
    <row r="21" spans="1:13" x14ac:dyDescent="0.3">
      <c r="A21" s="31"/>
      <c r="B21" s="389" t="s">
        <v>768</v>
      </c>
      <c r="C21" s="389"/>
      <c r="D21" s="423"/>
      <c r="E21" s="424"/>
      <c r="F21" s="425"/>
      <c r="G21" s="344" t="s">
        <v>769</v>
      </c>
      <c r="H21" s="394"/>
      <c r="I21" s="393"/>
      <c r="J21" s="25" t="s">
        <v>657</v>
      </c>
    </row>
    <row r="22" spans="1:13" x14ac:dyDescent="0.3">
      <c r="A22" s="31"/>
      <c r="B22" s="389" t="s">
        <v>776</v>
      </c>
      <c r="C22" s="389"/>
      <c r="D22" s="401"/>
      <c r="E22" s="402"/>
      <c r="F22" s="402"/>
      <c r="G22" s="403"/>
      <c r="H22" s="17"/>
      <c r="I22" s="17"/>
    </row>
    <row r="23" spans="1:13" x14ac:dyDescent="0.3">
      <c r="A23" s="31"/>
      <c r="B23" s="17"/>
      <c r="C23" s="17"/>
      <c r="D23" s="17"/>
      <c r="E23" s="17"/>
      <c r="F23" s="17"/>
      <c r="G23" s="17"/>
      <c r="H23" s="17"/>
      <c r="I23" s="17"/>
    </row>
    <row r="24" spans="1:13" x14ac:dyDescent="0.3">
      <c r="A24" s="31" t="s">
        <v>719</v>
      </c>
      <c r="B24" s="414" t="s">
        <v>217</v>
      </c>
      <c r="C24" s="414"/>
      <c r="D24" s="414"/>
      <c r="E24" s="17"/>
      <c r="F24" s="17"/>
      <c r="G24" s="17"/>
      <c r="H24" s="17"/>
      <c r="I24" s="17"/>
      <c r="J24" s="44" t="s">
        <v>656</v>
      </c>
    </row>
    <row r="25" spans="1:13" x14ac:dyDescent="0.3">
      <c r="A25" s="31"/>
      <c r="B25" s="372" t="s">
        <v>777</v>
      </c>
      <c r="C25" s="372"/>
      <c r="D25" s="303"/>
      <c r="E25" s="302"/>
      <c r="F25" s="17"/>
      <c r="G25" s="17"/>
      <c r="H25" s="17"/>
      <c r="I25" s="17"/>
      <c r="J25" s="44" t="s">
        <v>657</v>
      </c>
    </row>
    <row r="26" spans="1:13" x14ac:dyDescent="0.3">
      <c r="A26" s="31"/>
      <c r="B26" s="372" t="s">
        <v>778</v>
      </c>
      <c r="C26" s="373"/>
      <c r="D26" s="376"/>
      <c r="E26" s="377"/>
      <c r="F26" s="378"/>
      <c r="G26" s="17"/>
      <c r="H26" s="17"/>
      <c r="I26" s="17"/>
      <c r="J26" s="45" t="s">
        <v>752</v>
      </c>
    </row>
    <row r="27" spans="1:13" x14ac:dyDescent="0.3">
      <c r="A27" s="31"/>
      <c r="B27" s="389" t="s">
        <v>779</v>
      </c>
      <c r="C27" s="395"/>
      <c r="D27" s="390"/>
      <c r="E27" s="391"/>
      <c r="F27" s="391"/>
      <c r="G27" s="392"/>
      <c r="H27" s="392"/>
      <c r="I27" s="393"/>
      <c r="J27" s="45" t="s">
        <v>753</v>
      </c>
    </row>
    <row r="28" spans="1:13" x14ac:dyDescent="0.3">
      <c r="A28" s="31"/>
      <c r="B28" s="17" t="s">
        <v>765</v>
      </c>
      <c r="C28" s="17"/>
      <c r="D28" s="394"/>
      <c r="E28" s="393"/>
      <c r="F28" s="306" t="s">
        <v>766</v>
      </c>
      <c r="G28" s="305"/>
      <c r="J28" s="45" t="s">
        <v>754</v>
      </c>
    </row>
    <row r="29" spans="1:13" x14ac:dyDescent="0.3">
      <c r="A29" s="31"/>
      <c r="B29" s="17" t="s">
        <v>781</v>
      </c>
      <c r="C29" s="43"/>
      <c r="E29" s="383" t="s">
        <v>780</v>
      </c>
      <c r="F29" s="383"/>
      <c r="G29" s="376"/>
      <c r="H29" s="377"/>
      <c r="I29" s="378"/>
      <c r="J29" s="45"/>
    </row>
    <row r="30" spans="1:13" x14ac:dyDescent="0.3">
      <c r="A30" s="31"/>
      <c r="F30" s="17"/>
      <c r="G30" s="17"/>
      <c r="H30" s="17"/>
      <c r="I30" s="47"/>
      <c r="J30" s="45" t="s">
        <v>998</v>
      </c>
    </row>
    <row r="31" spans="1:13" x14ac:dyDescent="0.3">
      <c r="A31" s="31"/>
      <c r="B31" s="386" t="s">
        <v>782</v>
      </c>
      <c r="C31" s="386"/>
      <c r="D31" s="25" t="s">
        <v>783</v>
      </c>
      <c r="E31" s="30"/>
      <c r="F31" s="17" t="s">
        <v>784</v>
      </c>
      <c r="G31" s="43"/>
      <c r="H31" s="17"/>
      <c r="I31" s="17"/>
      <c r="J31" s="45" t="s">
        <v>795</v>
      </c>
    </row>
    <row r="32" spans="1:13" x14ac:dyDescent="0.3">
      <c r="A32" s="31"/>
      <c r="B32" s="372" t="s">
        <v>1003</v>
      </c>
      <c r="C32" s="372"/>
      <c r="E32" s="280"/>
      <c r="F32" s="17"/>
      <c r="H32" s="17"/>
      <c r="I32" s="17"/>
      <c r="J32" s="47"/>
    </row>
    <row r="33" spans="1:10" x14ac:dyDescent="0.3">
      <c r="A33" s="31"/>
      <c r="B33" s="17"/>
      <c r="C33" s="31"/>
      <c r="E33" s="304"/>
      <c r="F33" s="17"/>
      <c r="H33" s="17"/>
      <c r="I33" s="17"/>
      <c r="J33" s="310" t="s">
        <v>1038</v>
      </c>
    </row>
    <row r="34" spans="1:10" x14ac:dyDescent="0.3">
      <c r="A34" s="31" t="s">
        <v>658</v>
      </c>
      <c r="B34" s="386" t="s">
        <v>1032</v>
      </c>
      <c r="C34" s="386"/>
      <c r="D34" s="386"/>
      <c r="E34" s="386"/>
      <c r="F34" s="387"/>
      <c r="G34" s="43"/>
      <c r="H34" s="17"/>
      <c r="I34" s="17"/>
      <c r="J34" s="25" t="s">
        <v>1039</v>
      </c>
    </row>
    <row r="35" spans="1:10" x14ac:dyDescent="0.3">
      <c r="A35" s="31"/>
      <c r="C35" s="17"/>
      <c r="D35" s="301"/>
      <c r="E35" s="17"/>
      <c r="F35" s="17"/>
      <c r="G35" s="17"/>
      <c r="H35" s="17"/>
      <c r="I35" s="17"/>
      <c r="J35" s="25" t="s">
        <v>1040</v>
      </c>
    </row>
    <row r="36" spans="1:10" x14ac:dyDescent="0.3">
      <c r="A36" s="17"/>
      <c r="B36" s="389" t="s">
        <v>785</v>
      </c>
      <c r="C36" s="389"/>
      <c r="D36" s="43"/>
      <c r="E36" s="411" t="s">
        <v>1004</v>
      </c>
      <c r="F36" s="372"/>
      <c r="G36" s="372"/>
      <c r="H36" s="372"/>
      <c r="I36" s="372"/>
    </row>
    <row r="37" spans="1:10" ht="3" customHeight="1" x14ac:dyDescent="0.3">
      <c r="A37" s="17"/>
      <c r="B37" s="17"/>
      <c r="C37" s="17"/>
      <c r="D37" s="50"/>
      <c r="E37" s="51"/>
      <c r="F37" s="52"/>
      <c r="G37" s="52"/>
      <c r="H37" s="52"/>
      <c r="I37" s="52"/>
    </row>
    <row r="38" spans="1:10" x14ac:dyDescent="0.3">
      <c r="A38" s="17"/>
      <c r="B38" s="372" t="s">
        <v>786</v>
      </c>
      <c r="C38" s="373"/>
      <c r="D38" s="43"/>
      <c r="E38" s="415" t="s">
        <v>787</v>
      </c>
      <c r="F38" s="374"/>
      <c r="G38" s="30"/>
      <c r="H38" s="302"/>
      <c r="J38" s="25" t="s">
        <v>661</v>
      </c>
    </row>
    <row r="39" spans="1:10" ht="3" customHeight="1" x14ac:dyDescent="0.3">
      <c r="A39" s="17"/>
      <c r="B39" s="17"/>
      <c r="C39" s="17"/>
      <c r="D39" s="49"/>
      <c r="E39" s="48"/>
      <c r="F39" s="53"/>
    </row>
    <row r="40" spans="1:10" x14ac:dyDescent="0.3">
      <c r="A40" s="17"/>
      <c r="B40" s="389" t="s">
        <v>788</v>
      </c>
      <c r="C40" s="395"/>
      <c r="D40" s="43"/>
      <c r="E40" s="17" t="s">
        <v>789</v>
      </c>
      <c r="F40" s="43"/>
      <c r="G40" s="17" t="s">
        <v>790</v>
      </c>
      <c r="H40" s="43"/>
      <c r="J40" s="25" t="s">
        <v>1043</v>
      </c>
    </row>
    <row r="41" spans="1:10" ht="4.95" customHeight="1" x14ac:dyDescent="0.3">
      <c r="A41" s="17"/>
      <c r="B41" s="17"/>
      <c r="C41" s="17"/>
      <c r="D41" s="54"/>
    </row>
    <row r="42" spans="1:10" x14ac:dyDescent="0.3">
      <c r="A42" s="17"/>
      <c r="B42" s="372" t="s">
        <v>1034</v>
      </c>
      <c r="C42" s="372"/>
      <c r="D42" s="17"/>
      <c r="E42" s="36">
        <f>SUM(E43,E45)</f>
        <v>0</v>
      </c>
      <c r="F42" s="17"/>
      <c r="G42" s="17"/>
      <c r="H42" s="17"/>
      <c r="I42" s="17"/>
      <c r="J42" s="25" t="s">
        <v>662</v>
      </c>
    </row>
    <row r="43" spans="1:10" x14ac:dyDescent="0.3">
      <c r="A43" s="17"/>
      <c r="B43" s="372" t="s">
        <v>1035</v>
      </c>
      <c r="C43" s="372"/>
      <c r="D43" s="373"/>
      <c r="E43" s="43">
        <v>0</v>
      </c>
      <c r="F43" s="374" t="s">
        <v>791</v>
      </c>
      <c r="G43" s="374"/>
      <c r="H43" s="43"/>
      <c r="I43" s="17"/>
      <c r="J43" s="25" t="s">
        <v>1044</v>
      </c>
    </row>
    <row r="44" spans="1:10" x14ac:dyDescent="0.3">
      <c r="A44" s="17"/>
      <c r="B44" s="41"/>
      <c r="C44" s="41"/>
      <c r="D44" s="41"/>
      <c r="F44" s="48"/>
      <c r="G44" s="48"/>
      <c r="I44" s="17"/>
    </row>
    <row r="45" spans="1:10" x14ac:dyDescent="0.3">
      <c r="A45" s="17"/>
      <c r="B45" s="372" t="s">
        <v>1036</v>
      </c>
      <c r="C45" s="380"/>
      <c r="D45" s="381"/>
      <c r="E45" s="43">
        <v>0</v>
      </c>
      <c r="F45" s="382" t="s">
        <v>1037</v>
      </c>
      <c r="G45" s="383"/>
      <c r="H45" s="384">
        <v>0</v>
      </c>
      <c r="I45" s="385"/>
    </row>
    <row r="46" spans="1:10" ht="62.4" x14ac:dyDescent="0.3">
      <c r="A46" s="17"/>
      <c r="B46" s="379" t="s">
        <v>1041</v>
      </c>
      <c r="C46" s="379"/>
      <c r="D46" s="43">
        <v>0</v>
      </c>
      <c r="E46" s="311" t="s">
        <v>1042</v>
      </c>
      <c r="F46" s="312">
        <v>0</v>
      </c>
      <c r="G46" s="308" t="s">
        <v>999</v>
      </c>
      <c r="H46" s="309"/>
      <c r="I46" s="46"/>
    </row>
    <row r="47" spans="1:10" x14ac:dyDescent="0.3">
      <c r="A47" s="17"/>
      <c r="B47" s="17"/>
      <c r="C47" s="17"/>
      <c r="D47" s="17"/>
      <c r="E47" s="17"/>
      <c r="F47" s="17"/>
      <c r="G47" s="17"/>
      <c r="H47" s="17"/>
      <c r="I47" s="17"/>
    </row>
    <row r="48" spans="1:10" x14ac:dyDescent="0.3">
      <c r="A48" s="31" t="s">
        <v>755</v>
      </c>
      <c r="B48" s="386" t="s">
        <v>797</v>
      </c>
      <c r="C48" s="386"/>
      <c r="D48" s="386"/>
      <c r="E48" s="386"/>
      <c r="F48" s="17"/>
      <c r="G48" s="17"/>
      <c r="H48" s="17"/>
      <c r="I48" s="17"/>
    </row>
    <row r="49" spans="1:9" x14ac:dyDescent="0.3">
      <c r="A49" s="17"/>
      <c r="B49" s="412" t="s">
        <v>801</v>
      </c>
      <c r="C49" s="412"/>
      <c r="D49" s="413"/>
      <c r="E49" s="55">
        <f>SUM(E50,E51)</f>
        <v>0</v>
      </c>
      <c r="F49" s="411" t="s">
        <v>1005</v>
      </c>
      <c r="G49" s="372"/>
      <c r="H49" s="372"/>
      <c r="I49" s="372"/>
    </row>
    <row r="50" spans="1:9" ht="32.4" customHeight="1" x14ac:dyDescent="0.3">
      <c r="A50" s="17"/>
      <c r="B50" s="17"/>
      <c r="C50" s="372" t="s">
        <v>802</v>
      </c>
      <c r="D50" s="372"/>
      <c r="E50" s="56"/>
      <c r="F50" s="408" t="s">
        <v>800</v>
      </c>
      <c r="G50" s="409"/>
      <c r="H50" s="409"/>
      <c r="I50" s="409"/>
    </row>
    <row r="51" spans="1:9" x14ac:dyDescent="0.3">
      <c r="A51" s="17"/>
      <c r="B51" s="17"/>
      <c r="C51" s="372" t="s">
        <v>1006</v>
      </c>
      <c r="D51" s="372"/>
      <c r="E51" s="56"/>
      <c r="F51" s="17"/>
      <c r="G51" s="17"/>
      <c r="H51" s="17"/>
      <c r="I51" s="17"/>
    </row>
    <row r="52" spans="1:9" x14ac:dyDescent="0.3">
      <c r="A52" s="17"/>
      <c r="B52" s="17"/>
      <c r="C52" s="17"/>
      <c r="D52" s="17"/>
      <c r="E52" s="17"/>
      <c r="F52" s="17"/>
      <c r="G52" s="17"/>
      <c r="H52" s="17"/>
      <c r="I52" s="17"/>
    </row>
    <row r="53" spans="1:9" x14ac:dyDescent="0.3">
      <c r="A53" s="17"/>
      <c r="B53" s="17"/>
      <c r="C53" s="17"/>
      <c r="D53" s="17"/>
      <c r="E53" s="17"/>
      <c r="F53" s="17"/>
      <c r="G53" s="17"/>
      <c r="H53" s="17"/>
      <c r="I53" s="17"/>
    </row>
    <row r="54" spans="1:9" x14ac:dyDescent="0.3">
      <c r="A54" s="17"/>
      <c r="B54" s="372" t="s">
        <v>792</v>
      </c>
      <c r="C54" s="372"/>
      <c r="D54" s="56">
        <v>0</v>
      </c>
      <c r="E54" s="306" t="s">
        <v>798</v>
      </c>
      <c r="F54" s="38"/>
      <c r="G54" s="39"/>
      <c r="H54" s="40"/>
    </row>
    <row r="55" spans="1:9" x14ac:dyDescent="0.3">
      <c r="A55" s="17"/>
      <c r="B55" s="372" t="s">
        <v>793</v>
      </c>
      <c r="C55" s="373"/>
      <c r="D55" s="56">
        <v>0</v>
      </c>
      <c r="E55" s="306" t="s">
        <v>798</v>
      </c>
      <c r="F55" s="367"/>
      <c r="G55" s="368"/>
      <c r="H55" s="369"/>
    </row>
    <row r="56" spans="1:9" x14ac:dyDescent="0.3">
      <c r="A56" s="17"/>
      <c r="B56" s="372" t="s">
        <v>794</v>
      </c>
      <c r="C56" s="373"/>
      <c r="D56" s="56">
        <v>0</v>
      </c>
      <c r="E56" s="306" t="s">
        <v>798</v>
      </c>
      <c r="F56" s="376"/>
      <c r="G56" s="377"/>
      <c r="H56" s="378"/>
    </row>
    <row r="57" spans="1:9" x14ac:dyDescent="0.3">
      <c r="A57" s="17"/>
      <c r="B57" s="374" t="s">
        <v>796</v>
      </c>
      <c r="C57" s="375"/>
      <c r="D57" s="56">
        <v>0</v>
      </c>
      <c r="E57" s="306" t="s">
        <v>798</v>
      </c>
      <c r="F57" s="376"/>
      <c r="G57" s="377"/>
      <c r="H57" s="378"/>
    </row>
    <row r="58" spans="1:9" x14ac:dyDescent="0.3">
      <c r="A58" s="17"/>
      <c r="B58" s="372" t="s">
        <v>796</v>
      </c>
      <c r="C58" s="373"/>
      <c r="D58" s="56">
        <v>0</v>
      </c>
      <c r="E58" s="306" t="s">
        <v>798</v>
      </c>
      <c r="F58" s="376"/>
      <c r="G58" s="377"/>
      <c r="H58" s="378"/>
    </row>
    <row r="59" spans="1:9" x14ac:dyDescent="0.3">
      <c r="A59" s="17"/>
      <c r="B59" s="372" t="s">
        <v>796</v>
      </c>
      <c r="C59" s="373"/>
      <c r="D59" s="56">
        <v>0</v>
      </c>
      <c r="E59" s="306" t="s">
        <v>798</v>
      </c>
      <c r="F59" s="376"/>
      <c r="G59" s="377"/>
      <c r="H59" s="378"/>
    </row>
    <row r="60" spans="1:9" x14ac:dyDescent="0.3">
      <c r="A60" s="17"/>
      <c r="B60" s="372" t="s">
        <v>796</v>
      </c>
      <c r="C60" s="373"/>
      <c r="D60" s="56">
        <v>0</v>
      </c>
      <c r="E60" s="306" t="s">
        <v>799</v>
      </c>
      <c r="F60" s="367"/>
      <c r="G60" s="368"/>
      <c r="H60" s="369"/>
    </row>
    <row r="61" spans="1:9" x14ac:dyDescent="0.3">
      <c r="A61" s="17"/>
      <c r="B61" s="26" t="s">
        <v>659</v>
      </c>
      <c r="C61" s="57"/>
      <c r="D61" s="370">
        <f>SUM(E49,D54,D55,D56,D57,D58, D59,D60)</f>
        <v>0</v>
      </c>
      <c r="E61" s="371"/>
      <c r="F61" s="17"/>
      <c r="G61" s="17"/>
      <c r="H61" s="17"/>
      <c r="I61" s="17"/>
    </row>
  </sheetData>
  <sheetProtection algorithmName="SHA-512" hashValue="hN1mg1A74a+2eZSpLT0ejAwkcBfshIUAA2zlyBru4/MFu5sYutBKHHgp84S0QTh0mzWbttcE9r2GMdK5rp1k/g==" saltValue="W9dsr74/6jcHwFoZzOCeaA==" spinCount="100000" sheet="1" selectLockedCells="1"/>
  <mergeCells count="81">
    <mergeCell ref="B24:D24"/>
    <mergeCell ref="D21:F21"/>
    <mergeCell ref="D26:F26"/>
    <mergeCell ref="B5:D5"/>
    <mergeCell ref="D9:E9"/>
    <mergeCell ref="G12:I12"/>
    <mergeCell ref="F3:G3"/>
    <mergeCell ref="H3:I3"/>
    <mergeCell ref="B10:C10"/>
    <mergeCell ref="B8:C8"/>
    <mergeCell ref="B11:C11"/>
    <mergeCell ref="D7:I7"/>
    <mergeCell ref="B7:C7"/>
    <mergeCell ref="B6:C6"/>
    <mergeCell ref="H9:I9"/>
    <mergeCell ref="B54:C54"/>
    <mergeCell ref="F50:I50"/>
    <mergeCell ref="F43:G43"/>
    <mergeCell ref="H13:I13"/>
    <mergeCell ref="E36:I36"/>
    <mergeCell ref="B49:D49"/>
    <mergeCell ref="F49:I49"/>
    <mergeCell ref="B42:C42"/>
    <mergeCell ref="B25:C25"/>
    <mergeCell ref="B27:C27"/>
    <mergeCell ref="B17:D17"/>
    <mergeCell ref="E38:F38"/>
    <mergeCell ref="B40:C40"/>
    <mergeCell ref="B19:C19"/>
    <mergeCell ref="B20:C20"/>
    <mergeCell ref="D20:F20"/>
    <mergeCell ref="F1:I1"/>
    <mergeCell ref="B26:C26"/>
    <mergeCell ref="B48:E48"/>
    <mergeCell ref="C50:D50"/>
    <mergeCell ref="C51:D51"/>
    <mergeCell ref="B9:C9"/>
    <mergeCell ref="B18:C18"/>
    <mergeCell ref="B21:C21"/>
    <mergeCell ref="H18:I18"/>
    <mergeCell ref="D19:I19"/>
    <mergeCell ref="D22:G22"/>
    <mergeCell ref="D18:F18"/>
    <mergeCell ref="D3:E3"/>
    <mergeCell ref="B12:C12"/>
    <mergeCell ref="D12:E12"/>
    <mergeCell ref="D8:F8"/>
    <mergeCell ref="H45:I45"/>
    <mergeCell ref="B34:F34"/>
    <mergeCell ref="F13:G13"/>
    <mergeCell ref="E29:F29"/>
    <mergeCell ref="B32:C32"/>
    <mergeCell ref="B31:C31"/>
    <mergeCell ref="G29:I29"/>
    <mergeCell ref="B15:F15"/>
    <mergeCell ref="G15:H15"/>
    <mergeCell ref="B13:C13"/>
    <mergeCell ref="D13:E13"/>
    <mergeCell ref="B36:C36"/>
    <mergeCell ref="D27:I27"/>
    <mergeCell ref="D28:E28"/>
    <mergeCell ref="H21:I21"/>
    <mergeCell ref="B22:C22"/>
    <mergeCell ref="B46:C46"/>
    <mergeCell ref="B38:C38"/>
    <mergeCell ref="B45:D45"/>
    <mergeCell ref="B43:D43"/>
    <mergeCell ref="F45:G45"/>
    <mergeCell ref="F55:H55"/>
    <mergeCell ref="D61:E61"/>
    <mergeCell ref="B60:C60"/>
    <mergeCell ref="B57:C57"/>
    <mergeCell ref="F60:H60"/>
    <mergeCell ref="F59:H59"/>
    <mergeCell ref="F58:H58"/>
    <mergeCell ref="F57:H57"/>
    <mergeCell ref="B55:C55"/>
    <mergeCell ref="B56:C56"/>
    <mergeCell ref="B58:C58"/>
    <mergeCell ref="B59:C59"/>
    <mergeCell ref="F56:H56"/>
  </mergeCells>
  <dataValidations count="18">
    <dataValidation type="list" allowBlank="1" showInputMessage="1" showErrorMessage="1" sqref="D3:E3" xr:uid="{A433B53D-E2A1-4508-86A1-89F143AE244E}">
      <formula1>ApplicantType</formula1>
    </dataValidation>
    <dataValidation type="list" allowBlank="1" showInputMessage="1" showErrorMessage="1" sqref="D21:F21 D10" xr:uid="{A9401D27-F277-458C-A493-DF787F3ED96A}">
      <formula1>States</formula1>
    </dataValidation>
    <dataValidation type="list" allowBlank="1" showInputMessage="1" showErrorMessage="1" sqref="D36" xr:uid="{DAB8B7CA-3131-45AE-8489-D6E7933A80C8}">
      <formula1>PropertyType</formula1>
    </dataValidation>
    <dataValidation type="list" allowBlank="1" showInputMessage="1" showErrorMessage="1" sqref="D28:E28" xr:uid="{9CF9E872-CB0F-4F9B-BD3D-4CC0EA3C7FDC}">
      <formula1>Cities</formula1>
    </dataValidation>
    <dataValidation type="whole" allowBlank="1" showInputMessage="1" showErrorMessage="1" sqref="G31:G33" xr:uid="{15648E23-FFD5-4F71-BBB4-C4185B78BA23}">
      <formula1>1</formula1>
      <formula2>33</formula2>
    </dataValidation>
    <dataValidation type="list" allowBlank="1" showInputMessage="1" showErrorMessage="1" sqref="H40 F40 G38 G15 D40:D41" xr:uid="{DD69F025-F7B7-4726-81FD-67905B1ECC63}">
      <formula1>YESNO</formula1>
    </dataValidation>
    <dataValidation type="whole" allowBlank="1" showInputMessage="1" showErrorMessage="1" sqref="D42" xr:uid="{7A0A64FA-E412-468B-A0EE-A2D8C8FBF93C}">
      <formula1>1</formula1>
      <formula2>500</formula2>
    </dataValidation>
    <dataValidation type="list" allowBlank="1" showInputMessage="1" showErrorMessage="1" sqref="D38" xr:uid="{7B8172EA-47A1-4233-B28B-95EA9DF1E202}">
      <formula1>SiteType</formula1>
    </dataValidation>
    <dataValidation type="list" allowBlank="1" showInputMessage="1" showErrorMessage="1" sqref="D25" xr:uid="{88E4370F-5D87-4487-B688-5266D4BCC6D5}">
      <formula1>$J$38:$J$44</formula1>
    </dataValidation>
    <dataValidation allowBlank="1" showInputMessage="1" showErrorMessage="1" errorTitle="Incorrect Amount" error="Must be between $250,000 and $750,000" sqref="E49" xr:uid="{8BD640FD-2F9B-4AE4-812E-4D9784621F0A}"/>
    <dataValidation type="list" allowBlank="1" showInputMessage="1" showErrorMessage="1" sqref="I46" xr:uid="{52609E33-FE46-413A-A8A7-2E900D892764}">
      <formula1>YesNoNA</formula1>
    </dataValidation>
    <dataValidation type="whole" allowBlank="1" showInputMessage="1" showErrorMessage="1" sqref="E43:E45" xr:uid="{C07BC445-E936-45B0-A449-D8475C4C84BA}">
      <formula1>0</formula1>
      <formula2>500</formula2>
    </dataValidation>
    <dataValidation type="whole" showInputMessage="1" showErrorMessage="1" sqref="D46" xr:uid="{EDA5E5E6-1A43-4DC2-9E22-92287E1B5493}">
      <formula1>0</formula1>
      <formula2>500</formula2>
    </dataValidation>
    <dataValidation type="list" allowBlank="1" showInputMessage="1" showErrorMessage="1" sqref="H43" xr:uid="{518F6CE5-D45B-4F4F-803C-266DD60B7914}">
      <formula1>"fixed, floating"</formula1>
    </dataValidation>
    <dataValidation type="list" allowBlank="1" showInputMessage="1" showErrorMessage="1" sqref="G34" xr:uid="{A532E029-69F4-403C-B55E-5E75580724C1}">
      <formula1>J24:J25</formula1>
    </dataValidation>
    <dataValidation type="whole" allowBlank="1" showInputMessage="1" showErrorMessage="1" sqref="E31:E33" xr:uid="{C21B0C41-D249-4621-B117-4153E6EB335E}">
      <formula1>1</formula1>
      <formula2>99</formula2>
    </dataValidation>
    <dataValidation type="list" allowBlank="1" showInputMessage="1" showErrorMessage="1" sqref="B35" xr:uid="{1EA8D116-39A3-493D-9FDD-1941D3A07ED6}">
      <formula1>$J$26:$J$31</formula1>
    </dataValidation>
    <dataValidation type="list" allowBlank="1" showInputMessage="1" showErrorMessage="1" sqref="G28" xr:uid="{0109B48F-9096-43B2-AF8B-7A4FE42D160F}">
      <formula1>Counties</formula1>
    </dataValidation>
  </dataValidations>
  <pageMargins left="0.5" right="0.5" top="1" bottom="0.75" header="0.3" footer="0.3"/>
  <pageSetup orientation="portrait" verticalDpi="1200" r:id="rId1"/>
  <headerFooter>
    <oddHeader>&amp;C&amp;"Arial,Bold"2026 HOME-ARP RENTAL HOUSING DEVELOPMENT PROGRAM
TENNESSEE HOUSING DEVELOPMENT AGENCY
PART I - GENERAL INFORMATION</oddHeader>
    <oddFooter>&amp;C&amp;"Arial,Bold"2026 HOME ARP Application - Final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4B062-FDD4-4947-BD9C-307ADB6DC366}">
  <dimension ref="A1:J9"/>
  <sheetViews>
    <sheetView view="pageLayout" zoomScaleNormal="100" workbookViewId="0">
      <selection activeCell="G58" sqref="G58"/>
    </sheetView>
  </sheetViews>
  <sheetFormatPr defaultColWidth="8.88671875" defaultRowHeight="13.2" x14ac:dyDescent="0.25"/>
  <cols>
    <col min="1" max="9" width="8.88671875" style="3"/>
    <col min="10" max="10" width="11.44140625" style="3" customWidth="1"/>
    <col min="11" max="16384" width="8.88671875" style="3"/>
  </cols>
  <sheetData>
    <row r="1" spans="1:10" x14ac:dyDescent="0.25">
      <c r="A1" s="428"/>
      <c r="B1" s="428"/>
      <c r="C1" s="428"/>
      <c r="D1" s="428"/>
      <c r="E1" s="428"/>
      <c r="F1" s="428"/>
      <c r="G1" s="428"/>
      <c r="H1" s="428"/>
      <c r="I1" s="428"/>
      <c r="J1" s="428"/>
    </row>
    <row r="2" spans="1:10" x14ac:dyDescent="0.25">
      <c r="A2" s="428"/>
      <c r="B2" s="428"/>
      <c r="C2" s="428"/>
      <c r="D2" s="428"/>
      <c r="E2" s="428"/>
      <c r="F2" s="428"/>
      <c r="G2" s="428"/>
      <c r="H2" s="428"/>
      <c r="I2" s="428"/>
      <c r="J2" s="428"/>
    </row>
    <row r="3" spans="1:10" x14ac:dyDescent="0.25">
      <c r="A3" s="428"/>
      <c r="B3" s="428"/>
      <c r="C3" s="428"/>
      <c r="D3" s="428"/>
      <c r="E3" s="428"/>
      <c r="F3" s="428"/>
      <c r="G3" s="428"/>
      <c r="H3" s="428"/>
      <c r="I3" s="428"/>
      <c r="J3" s="428"/>
    </row>
    <row r="4" spans="1:10" x14ac:dyDescent="0.25">
      <c r="A4" s="428"/>
      <c r="B4" s="428"/>
      <c r="C4" s="428"/>
      <c r="D4" s="428"/>
      <c r="E4" s="428"/>
      <c r="F4" s="428"/>
      <c r="G4" s="428"/>
      <c r="H4" s="428"/>
      <c r="I4" s="428"/>
      <c r="J4" s="428"/>
    </row>
    <row r="5" spans="1:10" x14ac:dyDescent="0.25">
      <c r="A5"/>
      <c r="B5"/>
      <c r="C5"/>
      <c r="D5"/>
      <c r="E5"/>
      <c r="F5"/>
      <c r="G5"/>
      <c r="H5"/>
      <c r="I5"/>
      <c r="J5"/>
    </row>
    <row r="6" spans="1:10" x14ac:dyDescent="0.25">
      <c r="A6"/>
      <c r="B6"/>
      <c r="C6"/>
      <c r="D6"/>
      <c r="E6"/>
      <c r="F6"/>
      <c r="G6"/>
      <c r="H6"/>
      <c r="I6"/>
      <c r="J6"/>
    </row>
    <row r="7" spans="1:10" x14ac:dyDescent="0.25">
      <c r="A7"/>
      <c r="B7"/>
      <c r="C7"/>
      <c r="D7"/>
      <c r="E7"/>
      <c r="F7"/>
      <c r="G7"/>
      <c r="H7"/>
      <c r="I7"/>
      <c r="J7"/>
    </row>
    <row r="8" spans="1:10" x14ac:dyDescent="0.25">
      <c r="A8"/>
      <c r="B8"/>
      <c r="C8"/>
      <c r="D8"/>
      <c r="E8"/>
      <c r="F8"/>
      <c r="G8"/>
      <c r="H8"/>
      <c r="I8"/>
      <c r="J8"/>
    </row>
    <row r="9" spans="1:10" x14ac:dyDescent="0.25">
      <c r="A9"/>
      <c r="B9"/>
      <c r="C9"/>
      <c r="D9"/>
      <c r="E9"/>
      <c r="F9"/>
      <c r="G9"/>
      <c r="H9"/>
      <c r="I9"/>
      <c r="J9"/>
    </row>
  </sheetData>
  <sheetProtection algorithmName="SHA-512" hashValue="fLOkiEcvOk5/LcVZVMbxMuf15bQ1uHWDuBfjwMohhFv947WY9Vix1xz8DIhATEkl/syxl5NMCp6H79gznZQgJw==" saltValue="tWtuktzeSoHVj5MjOLtDJA==" spinCount="100000" sheet="1" selectLockedCells="1"/>
  <mergeCells count="1">
    <mergeCell ref="A1:J4"/>
  </mergeCells>
  <pageMargins left="0.7" right="0.7" top="1" bottom="0.75" header="0.3" footer="0.3"/>
  <pageSetup orientation="portrait" r:id="rId1"/>
  <headerFooter>
    <oddHeader>&amp;C&amp;"Arial,Bold"2026 HOME-ARP RENTAL HOUSING DEVELOPMENT PROGRAM
TENNESSEE HOUSING DEVELOPMENT AGENCY
PART 2 - PROJECT NARRATIVE</oddHeader>
    <oddFooter>&amp;C2026 HOME-ARP Application Part 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42A7F-F278-4312-B91F-01A3E56E777F}">
  <dimension ref="A1:U231"/>
  <sheetViews>
    <sheetView view="pageLayout" zoomScaleNormal="100" workbookViewId="0">
      <selection activeCell="K139" sqref="K139:N139"/>
    </sheetView>
  </sheetViews>
  <sheetFormatPr defaultColWidth="9.109375" defaultRowHeight="15.6" x14ac:dyDescent="0.3"/>
  <cols>
    <col min="1" max="1" width="2.6640625" style="59" customWidth="1"/>
    <col min="2" max="3" width="2.33203125" style="59" customWidth="1"/>
    <col min="4" max="4" width="7.6640625" style="59" customWidth="1"/>
    <col min="5" max="5" width="22.109375" style="59" customWidth="1"/>
    <col min="6" max="6" width="8" style="59" customWidth="1"/>
    <col min="7" max="7" width="6.33203125" style="59" customWidth="1"/>
    <col min="8" max="8" width="8.88671875" style="59" customWidth="1"/>
    <col min="9" max="9" width="11.5546875" style="59" customWidth="1"/>
    <col min="10" max="10" width="8.88671875" style="59" customWidth="1"/>
    <col min="11" max="11" width="7.33203125" style="59" customWidth="1"/>
    <col min="12" max="12" width="9.44140625" style="59" customWidth="1"/>
    <col min="13" max="13" width="11.109375" style="59" customWidth="1"/>
    <col min="14" max="14" width="15" style="59" customWidth="1"/>
    <col min="15" max="15" width="11.5546875" style="59" hidden="1" customWidth="1"/>
    <col min="16" max="19" width="11.5546875" style="59" customWidth="1"/>
    <col min="20" max="16384" width="9.109375" style="59"/>
  </cols>
  <sheetData>
    <row r="1" spans="1:15" ht="15" customHeight="1" x14ac:dyDescent="0.3">
      <c r="A1" s="466" t="s">
        <v>994</v>
      </c>
      <c r="B1" s="467"/>
      <c r="C1" s="467"/>
      <c r="D1" s="467"/>
      <c r="E1" s="467"/>
      <c r="F1" s="467"/>
      <c r="G1" s="467"/>
      <c r="H1" s="467"/>
      <c r="I1" s="467"/>
      <c r="J1" s="467"/>
      <c r="K1" s="467"/>
      <c r="L1" s="467"/>
      <c r="M1" s="467"/>
      <c r="N1" s="467"/>
    </row>
    <row r="2" spans="1:15" ht="7.2" customHeight="1" x14ac:dyDescent="0.3">
      <c r="A2" s="295"/>
      <c r="B2" s="174"/>
      <c r="C2" s="174"/>
      <c r="D2" s="174"/>
      <c r="E2" s="174"/>
      <c r="F2" s="174"/>
      <c r="G2" s="174"/>
      <c r="H2" s="174"/>
      <c r="I2" s="174"/>
      <c r="J2" s="174"/>
      <c r="K2" s="174"/>
      <c r="L2" s="174"/>
      <c r="M2" s="174"/>
      <c r="N2" s="174"/>
    </row>
    <row r="3" spans="1:15" ht="15" customHeight="1" x14ac:dyDescent="0.3">
      <c r="A3" s="466" t="s">
        <v>1050</v>
      </c>
      <c r="B3" s="466"/>
      <c r="C3" s="466"/>
      <c r="D3" s="466"/>
      <c r="E3" s="466"/>
      <c r="F3" s="466"/>
      <c r="G3" s="174"/>
      <c r="H3" s="174"/>
      <c r="I3" s="174"/>
      <c r="J3" s="174"/>
      <c r="K3" s="174"/>
      <c r="L3" s="174"/>
      <c r="M3" s="174"/>
      <c r="N3" s="174"/>
      <c r="O3" s="59" t="s">
        <v>218</v>
      </c>
    </row>
    <row r="4" spans="1:15" ht="6" customHeight="1" x14ac:dyDescent="0.3">
      <c r="A4" s="295"/>
      <c r="B4" s="295"/>
      <c r="C4" s="295"/>
      <c r="D4" s="295"/>
      <c r="E4" s="295"/>
      <c r="F4" s="295"/>
      <c r="G4" s="174"/>
      <c r="H4" s="174"/>
      <c r="I4" s="174"/>
      <c r="J4" s="174"/>
      <c r="K4" s="174"/>
      <c r="L4" s="174"/>
      <c r="M4" s="174"/>
      <c r="N4" s="174"/>
    </row>
    <row r="5" spans="1:15" ht="15" customHeight="1" x14ac:dyDescent="0.3">
      <c r="A5" s="466" t="s">
        <v>1047</v>
      </c>
      <c r="B5" s="466"/>
      <c r="C5" s="466"/>
      <c r="D5" s="466"/>
      <c r="E5" s="466"/>
      <c r="F5" s="466"/>
      <c r="G5" s="466"/>
      <c r="H5" s="466"/>
      <c r="I5" s="466"/>
      <c r="J5" s="466"/>
      <c r="K5" s="466"/>
      <c r="L5" s="466"/>
      <c r="M5" s="466"/>
      <c r="N5" s="174"/>
      <c r="O5" s="337" t="s">
        <v>111</v>
      </c>
    </row>
    <row r="6" spans="1:15" x14ac:dyDescent="0.3">
      <c r="A6" s="466" t="s">
        <v>1049</v>
      </c>
      <c r="B6" s="466"/>
      <c r="C6" s="466"/>
      <c r="D6" s="466"/>
      <c r="E6" s="466"/>
      <c r="F6" s="466"/>
      <c r="G6" s="466"/>
      <c r="H6" s="466"/>
      <c r="I6" s="466"/>
      <c r="J6" s="469" t="s">
        <v>1048</v>
      </c>
      <c r="K6" s="469"/>
      <c r="L6" s="469"/>
      <c r="M6" s="469"/>
      <c r="N6" s="469"/>
      <c r="O6" s="337" t="s">
        <v>112</v>
      </c>
    </row>
    <row r="7" spans="1:15" ht="15" customHeight="1" x14ac:dyDescent="0.3">
      <c r="A7" s="466" t="s">
        <v>1051</v>
      </c>
      <c r="B7" s="466"/>
      <c r="C7" s="466"/>
      <c r="D7" s="466"/>
      <c r="E7" s="466"/>
      <c r="F7" s="466"/>
      <c r="G7" s="466"/>
      <c r="H7" s="466"/>
      <c r="I7" s="466"/>
      <c r="J7" s="466"/>
      <c r="K7" s="466"/>
      <c r="L7" s="466"/>
      <c r="M7" s="466"/>
      <c r="N7" s="466"/>
      <c r="O7" s="337" t="s">
        <v>113</v>
      </c>
    </row>
    <row r="8" spans="1:15" ht="15" customHeight="1" x14ac:dyDescent="0.3">
      <c r="A8" s="295"/>
      <c r="B8" s="295"/>
      <c r="C8" s="295"/>
      <c r="D8" s="295"/>
      <c r="E8" s="295"/>
      <c r="F8" s="295"/>
      <c r="G8" s="295"/>
      <c r="H8" s="320"/>
      <c r="I8" s="295"/>
      <c r="J8" s="295"/>
      <c r="K8" s="295"/>
      <c r="L8" s="295"/>
      <c r="M8" s="295"/>
      <c r="N8" s="318"/>
      <c r="O8" s="337" t="s">
        <v>114</v>
      </c>
    </row>
    <row r="9" spans="1:15" s="63" customFormat="1" ht="13.2" customHeight="1" x14ac:dyDescent="0.25">
      <c r="A9" s="60" t="s">
        <v>66</v>
      </c>
      <c r="B9" s="61" t="s">
        <v>67</v>
      </c>
      <c r="C9" s="61"/>
      <c r="D9" s="62"/>
      <c r="E9" s="61"/>
      <c r="F9" s="62"/>
      <c r="G9" s="62"/>
      <c r="H9" s="62"/>
      <c r="I9" s="62"/>
      <c r="J9" s="62"/>
      <c r="K9" s="62"/>
      <c r="L9" s="468" t="s">
        <v>51</v>
      </c>
      <c r="M9" s="468"/>
      <c r="N9" s="468"/>
      <c r="O9" s="337" t="s">
        <v>115</v>
      </c>
    </row>
    <row r="10" spans="1:15" s="63" customFormat="1" x14ac:dyDescent="0.25">
      <c r="A10" s="453"/>
      <c r="B10" s="453"/>
      <c r="C10" s="453"/>
      <c r="D10" s="453"/>
      <c r="E10" s="453"/>
      <c r="F10" s="453"/>
      <c r="G10" s="453"/>
      <c r="H10" s="453"/>
      <c r="I10" s="453"/>
      <c r="J10" s="453"/>
      <c r="K10" s="62"/>
      <c r="L10" s="62"/>
      <c r="M10" s="62"/>
      <c r="N10" s="62"/>
      <c r="O10" s="337" t="s">
        <v>116</v>
      </c>
    </row>
    <row r="11" spans="1:15" s="63" customFormat="1" x14ac:dyDescent="0.25">
      <c r="A11" s="470" t="s">
        <v>991</v>
      </c>
      <c r="B11" s="470"/>
      <c r="C11" s="470"/>
      <c r="D11" s="470"/>
      <c r="E11" s="470"/>
      <c r="F11" s="470"/>
      <c r="G11" s="470"/>
      <c r="H11" s="452"/>
      <c r="I11" s="453"/>
      <c r="J11" s="453"/>
      <c r="K11" s="453"/>
      <c r="L11" s="453"/>
      <c r="M11" s="453"/>
      <c r="N11" s="62"/>
      <c r="O11" s="337" t="s">
        <v>117</v>
      </c>
    </row>
    <row r="12" spans="1:15" s="63" customFormat="1" ht="8.4" customHeight="1" x14ac:dyDescent="0.25">
      <c r="A12" s="60"/>
      <c r="B12" s="60"/>
      <c r="C12" s="60"/>
      <c r="D12" s="61"/>
      <c r="E12" s="61"/>
      <c r="F12" s="61"/>
      <c r="G12" s="61"/>
      <c r="H12" s="61"/>
      <c r="I12" s="62"/>
      <c r="J12" s="62"/>
      <c r="K12" s="62"/>
      <c r="L12" s="62"/>
      <c r="M12" s="62"/>
      <c r="N12" s="62"/>
      <c r="O12" s="337" t="s">
        <v>118</v>
      </c>
    </row>
    <row r="13" spans="1:15" s="63" customFormat="1" ht="31.2" x14ac:dyDescent="0.3">
      <c r="A13" s="62"/>
      <c r="B13" s="60" t="s">
        <v>68</v>
      </c>
      <c r="C13" s="61" t="s">
        <v>674</v>
      </c>
      <c r="D13" s="62"/>
      <c r="E13" s="62"/>
      <c r="F13" s="439"/>
      <c r="G13" s="446"/>
      <c r="H13" s="446"/>
      <c r="I13" s="446"/>
      <c r="J13" s="446"/>
      <c r="K13" s="446"/>
      <c r="L13" s="447"/>
      <c r="M13" s="329" t="s">
        <v>819</v>
      </c>
      <c r="N13" s="328"/>
      <c r="O13" s="337" t="s">
        <v>119</v>
      </c>
    </row>
    <row r="14" spans="1:15" s="63" customFormat="1" ht="31.2" x14ac:dyDescent="0.3">
      <c r="A14" s="62"/>
      <c r="B14" s="62"/>
      <c r="C14" s="62"/>
      <c r="D14" s="68"/>
      <c r="E14" s="67" t="s">
        <v>803</v>
      </c>
      <c r="F14" s="439"/>
      <c r="G14" s="446"/>
      <c r="H14" s="446"/>
      <c r="I14" s="446"/>
      <c r="J14" s="446"/>
      <c r="K14" s="446"/>
      <c r="L14" s="447"/>
      <c r="M14" s="315" t="s">
        <v>811</v>
      </c>
      <c r="N14" s="328"/>
      <c r="O14" s="337" t="s">
        <v>120</v>
      </c>
    </row>
    <row r="15" spans="1:15" s="63" customFormat="1" x14ac:dyDescent="0.3">
      <c r="A15" s="62"/>
      <c r="B15" s="62"/>
      <c r="C15" s="62"/>
      <c r="D15" s="68"/>
      <c r="E15" s="67" t="s">
        <v>804</v>
      </c>
      <c r="F15" s="439"/>
      <c r="G15" s="446"/>
      <c r="H15" s="447"/>
      <c r="I15" s="72" t="s">
        <v>772</v>
      </c>
      <c r="J15" s="439"/>
      <c r="K15" s="446"/>
      <c r="L15" s="447"/>
      <c r="M15" s="67" t="s">
        <v>820</v>
      </c>
      <c r="N15" s="319"/>
      <c r="O15" s="337" t="s">
        <v>121</v>
      </c>
    </row>
    <row r="16" spans="1:15" s="63" customFormat="1" ht="31.2" x14ac:dyDescent="0.3">
      <c r="A16" s="62"/>
      <c r="B16" s="62"/>
      <c r="C16" s="62"/>
      <c r="D16" s="68"/>
      <c r="E16" s="67" t="s">
        <v>805</v>
      </c>
      <c r="F16" s="83"/>
      <c r="G16" s="317" t="s">
        <v>817</v>
      </c>
      <c r="H16" s="118"/>
      <c r="I16" s="66"/>
      <c r="J16" s="314" t="s">
        <v>810</v>
      </c>
      <c r="K16" s="459"/>
      <c r="L16" s="460"/>
      <c r="M16" s="67" t="s">
        <v>812</v>
      </c>
      <c r="N16" s="319"/>
      <c r="O16" s="337" t="s">
        <v>122</v>
      </c>
    </row>
    <row r="17" spans="1:21" s="63" customFormat="1" x14ac:dyDescent="0.25">
      <c r="A17" s="62"/>
      <c r="B17" s="62"/>
      <c r="C17" s="62"/>
      <c r="D17" s="68"/>
      <c r="E17" s="67" t="s">
        <v>806</v>
      </c>
      <c r="F17" s="434"/>
      <c r="G17" s="435"/>
      <c r="H17" s="436"/>
      <c r="I17" s="72" t="s">
        <v>818</v>
      </c>
      <c r="J17" s="121"/>
      <c r="K17" s="119"/>
      <c r="L17" s="119"/>
      <c r="M17" s="119"/>
      <c r="N17" s="120"/>
      <c r="O17" s="337" t="s">
        <v>123</v>
      </c>
    </row>
    <row r="18" spans="1:21" s="63" customFormat="1" ht="78" customHeight="1" x14ac:dyDescent="0.25">
      <c r="A18" s="62"/>
      <c r="B18" s="62"/>
      <c r="C18" s="62"/>
      <c r="D18" s="68"/>
      <c r="E18" s="127" t="s">
        <v>807</v>
      </c>
      <c r="F18" s="437"/>
      <c r="G18" s="438"/>
      <c r="H18" s="330" t="s">
        <v>1046</v>
      </c>
      <c r="I18" s="439"/>
      <c r="J18" s="440"/>
      <c r="K18" s="440"/>
      <c r="L18" s="440"/>
      <c r="M18" s="440"/>
      <c r="N18" s="441"/>
      <c r="O18" s="337" t="s">
        <v>124</v>
      </c>
    </row>
    <row r="19" spans="1:21" s="63" customFormat="1" x14ac:dyDescent="0.25">
      <c r="A19" s="62"/>
      <c r="B19" s="62"/>
      <c r="C19" s="62"/>
      <c r="D19" s="68"/>
      <c r="E19" s="67" t="s">
        <v>808</v>
      </c>
      <c r="F19" s="431">
        <v>0</v>
      </c>
      <c r="G19" s="432"/>
      <c r="H19" s="433"/>
      <c r="I19" s="73"/>
      <c r="J19" s="74"/>
      <c r="K19" s="74"/>
      <c r="L19" s="72"/>
      <c r="M19" s="72"/>
      <c r="N19" s="72"/>
      <c r="O19" s="337" t="s">
        <v>125</v>
      </c>
    </row>
    <row r="20" spans="1:21" s="63" customFormat="1" x14ac:dyDescent="0.3">
      <c r="A20" s="62"/>
      <c r="B20" s="62"/>
      <c r="C20" s="62"/>
      <c r="D20" s="68"/>
      <c r="E20" s="67"/>
      <c r="F20" s="75"/>
      <c r="G20" s="75"/>
      <c r="H20" s="76"/>
      <c r="I20" s="72"/>
      <c r="J20" s="67"/>
      <c r="K20" s="67"/>
      <c r="L20" s="67"/>
      <c r="M20" s="67"/>
      <c r="N20" s="67"/>
      <c r="O20" s="337" t="s">
        <v>126</v>
      </c>
    </row>
    <row r="21" spans="1:21" s="63" customFormat="1" x14ac:dyDescent="0.25">
      <c r="A21" s="62"/>
      <c r="B21" s="62"/>
      <c r="C21" s="62"/>
      <c r="D21" s="68"/>
      <c r="E21" s="442"/>
      <c r="F21" s="442"/>
      <c r="G21" s="442"/>
      <c r="H21" s="442"/>
      <c r="I21" s="442"/>
      <c r="J21" s="442"/>
      <c r="O21" s="337" t="s">
        <v>127</v>
      </c>
    </row>
    <row r="22" spans="1:21" s="63" customFormat="1" ht="4.2" customHeight="1" x14ac:dyDescent="0.3">
      <c r="A22" s="62"/>
      <c r="B22" s="62"/>
      <c r="C22" s="62"/>
      <c r="D22" s="77"/>
      <c r="E22" s="67"/>
      <c r="F22" s="61"/>
      <c r="G22" s="61"/>
      <c r="H22" s="61"/>
      <c r="I22" s="62"/>
      <c r="J22" s="62"/>
      <c r="K22" s="62"/>
      <c r="L22" s="61"/>
      <c r="M22" s="61"/>
      <c r="N22" s="61"/>
      <c r="O22" s="337" t="s">
        <v>128</v>
      </c>
    </row>
    <row r="23" spans="1:21" s="63" customFormat="1" x14ac:dyDescent="0.3">
      <c r="A23" s="62"/>
      <c r="B23" s="79" t="s">
        <v>69</v>
      </c>
      <c r="C23" s="61" t="s">
        <v>70</v>
      </c>
      <c r="D23" s="62"/>
      <c r="E23" s="62"/>
      <c r="F23" s="61"/>
      <c r="G23" s="61"/>
      <c r="H23" s="62"/>
      <c r="I23" s="62"/>
      <c r="J23" s="62"/>
      <c r="K23" s="450" t="s">
        <v>71</v>
      </c>
      <c r="L23" s="451"/>
      <c r="M23" s="451"/>
      <c r="N23" s="451"/>
      <c r="O23" s="337" t="s">
        <v>129</v>
      </c>
      <c r="R23" s="80"/>
      <c r="S23" s="80"/>
      <c r="T23" s="80"/>
      <c r="U23" s="80"/>
    </row>
    <row r="24" spans="1:21" s="63" customFormat="1" ht="12.6" customHeight="1" x14ac:dyDescent="0.3">
      <c r="A24" s="62"/>
      <c r="B24" s="62"/>
      <c r="C24" s="81" t="s">
        <v>72</v>
      </c>
      <c r="D24" s="79" t="s">
        <v>73</v>
      </c>
      <c r="E24" s="62"/>
      <c r="F24" s="62"/>
      <c r="G24" s="62"/>
      <c r="H24" s="62"/>
      <c r="I24" s="62"/>
      <c r="J24" s="62"/>
      <c r="K24" s="62"/>
      <c r="L24" s="62"/>
      <c r="M24" s="62"/>
      <c r="N24" s="62"/>
      <c r="O24" s="337" t="s">
        <v>130</v>
      </c>
      <c r="R24" s="82"/>
      <c r="S24" s="82"/>
      <c r="T24" s="82"/>
      <c r="U24" s="82"/>
    </row>
    <row r="25" spans="1:21" s="63" customFormat="1" ht="31.2" x14ac:dyDescent="0.3">
      <c r="A25" s="62"/>
      <c r="B25" s="62"/>
      <c r="C25" s="62"/>
      <c r="D25" s="60" t="s">
        <v>74</v>
      </c>
      <c r="E25" s="314" t="s">
        <v>813</v>
      </c>
      <c r="F25" s="439"/>
      <c r="G25" s="446"/>
      <c r="H25" s="446"/>
      <c r="I25" s="446"/>
      <c r="J25" s="446"/>
      <c r="K25" s="446"/>
      <c r="L25" s="447"/>
      <c r="M25" s="315" t="s">
        <v>819</v>
      </c>
      <c r="N25" s="328"/>
      <c r="O25" s="337" t="s">
        <v>131</v>
      </c>
    </row>
    <row r="26" spans="1:21" s="63" customFormat="1" ht="31.2" x14ac:dyDescent="0.3">
      <c r="A26" s="62"/>
      <c r="B26" s="62"/>
      <c r="C26" s="62"/>
      <c r="D26" s="68"/>
      <c r="E26" s="109" t="s">
        <v>803</v>
      </c>
      <c r="F26" s="439"/>
      <c r="G26" s="446"/>
      <c r="H26" s="446"/>
      <c r="I26" s="446"/>
      <c r="J26" s="446"/>
      <c r="K26" s="446"/>
      <c r="L26" s="447"/>
      <c r="M26" s="315" t="s">
        <v>811</v>
      </c>
      <c r="N26" s="328"/>
      <c r="O26" s="337" t="s">
        <v>132</v>
      </c>
    </row>
    <row r="27" spans="1:21" s="63" customFormat="1" x14ac:dyDescent="0.3">
      <c r="A27" s="62"/>
      <c r="B27" s="62"/>
      <c r="C27" s="62"/>
      <c r="D27" s="68"/>
      <c r="E27" s="67" t="s">
        <v>804</v>
      </c>
      <c r="F27" s="439"/>
      <c r="G27" s="446"/>
      <c r="H27" s="447"/>
      <c r="I27" s="72" t="s">
        <v>816</v>
      </c>
      <c r="J27" s="439"/>
      <c r="K27" s="446"/>
      <c r="L27" s="463"/>
      <c r="M27" s="67" t="s">
        <v>820</v>
      </c>
      <c r="N27" s="319"/>
      <c r="O27" s="337" t="s">
        <v>133</v>
      </c>
    </row>
    <row r="28" spans="1:21" s="63" customFormat="1" x14ac:dyDescent="0.3">
      <c r="A28" s="62"/>
      <c r="B28" s="62"/>
      <c r="C28" s="62"/>
      <c r="D28" s="60"/>
      <c r="E28" s="67" t="s">
        <v>805</v>
      </c>
      <c r="F28" s="83"/>
      <c r="G28" s="454"/>
      <c r="H28" s="455"/>
      <c r="I28" s="70" t="s">
        <v>809</v>
      </c>
      <c r="J28" s="464"/>
      <c r="K28" s="465"/>
      <c r="L28" s="350"/>
      <c r="M28" s="67" t="s">
        <v>812</v>
      </c>
      <c r="N28" s="300"/>
      <c r="O28" s="337" t="s">
        <v>134</v>
      </c>
    </row>
    <row r="29" spans="1:21" s="63" customFormat="1" x14ac:dyDescent="0.3">
      <c r="A29" s="62"/>
      <c r="B29" s="62"/>
      <c r="C29" s="62"/>
      <c r="D29" s="68"/>
      <c r="E29" s="67" t="s">
        <v>806</v>
      </c>
      <c r="F29" s="461"/>
      <c r="G29" s="462"/>
      <c r="H29" s="71"/>
      <c r="I29" s="72" t="s">
        <v>818</v>
      </c>
      <c r="J29" s="514"/>
      <c r="K29" s="514"/>
      <c r="L29" s="514"/>
      <c r="M29" s="514"/>
      <c r="N29" s="514"/>
      <c r="O29" s="337" t="s">
        <v>135</v>
      </c>
    </row>
    <row r="30" spans="1:21" s="63" customFormat="1" x14ac:dyDescent="0.25">
      <c r="A30" s="62"/>
      <c r="B30" s="62"/>
      <c r="C30" s="62"/>
      <c r="D30" s="68"/>
      <c r="E30" s="456" t="s">
        <v>1007</v>
      </c>
      <c r="F30" s="456"/>
      <c r="G30" s="456"/>
      <c r="H30" s="456"/>
      <c r="I30" s="456"/>
      <c r="J30" s="456"/>
      <c r="K30" s="456"/>
      <c r="L30" s="62"/>
      <c r="M30" s="62"/>
      <c r="N30" s="351"/>
      <c r="O30" s="337" t="s">
        <v>136</v>
      </c>
    </row>
    <row r="31" spans="1:21" ht="4.2" customHeight="1" x14ac:dyDescent="0.3">
      <c r="A31" s="84"/>
      <c r="B31" s="84"/>
      <c r="C31" s="84"/>
      <c r="D31" s="79"/>
      <c r="E31" s="84"/>
      <c r="F31" s="85"/>
      <c r="G31" s="85"/>
      <c r="H31" s="85"/>
      <c r="I31" s="72"/>
      <c r="J31" s="85"/>
      <c r="K31" s="85"/>
      <c r="L31" s="86"/>
      <c r="M31" s="87"/>
      <c r="N31" s="92"/>
      <c r="O31" s="337" t="s">
        <v>137</v>
      </c>
    </row>
    <row r="32" spans="1:21" s="63" customFormat="1" ht="31.2" x14ac:dyDescent="0.3">
      <c r="A32" s="62"/>
      <c r="B32" s="62"/>
      <c r="C32" s="62"/>
      <c r="D32" s="60" t="s">
        <v>75</v>
      </c>
      <c r="E32" s="62" t="s">
        <v>821</v>
      </c>
      <c r="F32" s="439"/>
      <c r="G32" s="446"/>
      <c r="H32" s="446"/>
      <c r="I32" s="446"/>
      <c r="J32" s="446"/>
      <c r="K32" s="446"/>
      <c r="L32" s="447"/>
      <c r="M32" s="315" t="s">
        <v>819</v>
      </c>
      <c r="N32" s="327"/>
      <c r="O32" s="337" t="s">
        <v>138</v>
      </c>
    </row>
    <row r="33" spans="1:15" s="63" customFormat="1" ht="31.2" x14ac:dyDescent="0.3">
      <c r="A33" s="62"/>
      <c r="B33" s="62"/>
      <c r="C33" s="62"/>
      <c r="D33" s="68"/>
      <c r="E33" s="67" t="s">
        <v>803</v>
      </c>
      <c r="F33" s="439"/>
      <c r="G33" s="446"/>
      <c r="H33" s="446"/>
      <c r="I33" s="446"/>
      <c r="J33" s="446"/>
      <c r="K33" s="446"/>
      <c r="L33" s="447"/>
      <c r="M33" s="315" t="s">
        <v>811</v>
      </c>
      <c r="N33" s="327"/>
      <c r="O33" s="337" t="s">
        <v>139</v>
      </c>
    </row>
    <row r="34" spans="1:15" s="63" customFormat="1" x14ac:dyDescent="0.3">
      <c r="A34" s="62"/>
      <c r="B34" s="62"/>
      <c r="C34" s="62"/>
      <c r="D34" s="68"/>
      <c r="E34" s="67" t="s">
        <v>804</v>
      </c>
      <c r="F34" s="439"/>
      <c r="G34" s="446"/>
      <c r="H34" s="447"/>
      <c r="I34" s="72" t="s">
        <v>816</v>
      </c>
      <c r="J34" s="439"/>
      <c r="K34" s="446"/>
      <c r="L34" s="447"/>
      <c r="M34" s="67" t="s">
        <v>820</v>
      </c>
      <c r="N34" s="69"/>
      <c r="O34" s="337" t="s">
        <v>140</v>
      </c>
    </row>
    <row r="35" spans="1:15" s="63" customFormat="1" x14ac:dyDescent="0.3">
      <c r="A35" s="62"/>
      <c r="B35" s="62"/>
      <c r="C35" s="62"/>
      <c r="D35" s="62"/>
      <c r="E35" s="67" t="s">
        <v>805</v>
      </c>
      <c r="F35" s="83"/>
      <c r="G35" s="62"/>
      <c r="H35" s="62"/>
      <c r="I35" s="70" t="s">
        <v>809</v>
      </c>
      <c r="J35" s="457"/>
      <c r="K35" s="447"/>
      <c r="L35" s="62"/>
      <c r="M35" s="67" t="s">
        <v>812</v>
      </c>
      <c r="N35" s="69"/>
      <c r="O35" s="337" t="s">
        <v>141</v>
      </c>
    </row>
    <row r="36" spans="1:15" s="63" customFormat="1" ht="31.2" x14ac:dyDescent="0.3">
      <c r="A36" s="62"/>
      <c r="B36" s="62"/>
      <c r="C36" s="62"/>
      <c r="D36" s="68"/>
      <c r="E36" s="315" t="s">
        <v>806</v>
      </c>
      <c r="F36" s="458"/>
      <c r="G36" s="458"/>
      <c r="H36" s="299"/>
      <c r="I36" s="72" t="s">
        <v>818</v>
      </c>
      <c r="J36" s="439"/>
      <c r="K36" s="440"/>
      <c r="L36" s="440"/>
      <c r="M36" s="440"/>
      <c r="N36" s="441"/>
      <c r="O36" s="337" t="s">
        <v>142</v>
      </c>
    </row>
    <row r="37" spans="1:15" s="63" customFormat="1" x14ac:dyDescent="0.25">
      <c r="A37" s="62"/>
      <c r="B37" s="62"/>
      <c r="C37" s="62"/>
      <c r="D37" s="68"/>
      <c r="E37" s="456" t="s">
        <v>1007</v>
      </c>
      <c r="F37" s="456"/>
      <c r="G37" s="456"/>
      <c r="H37" s="456"/>
      <c r="I37" s="456"/>
      <c r="J37" s="456"/>
      <c r="K37" s="456"/>
      <c r="L37" s="67"/>
      <c r="N37" s="83"/>
      <c r="O37" s="337" t="s">
        <v>143</v>
      </c>
    </row>
    <row r="38" spans="1:15" s="63" customFormat="1" ht="4.2" customHeight="1" x14ac:dyDescent="0.25">
      <c r="A38" s="62"/>
      <c r="B38" s="62"/>
      <c r="C38" s="62"/>
      <c r="D38" s="68"/>
      <c r="E38" s="62"/>
      <c r="F38" s="85"/>
      <c r="G38" s="85"/>
      <c r="H38" s="85"/>
      <c r="I38" s="72"/>
      <c r="J38" s="85"/>
      <c r="K38" s="85"/>
      <c r="L38" s="86"/>
      <c r="M38" s="87"/>
      <c r="N38" s="72"/>
      <c r="O38" s="337" t="s">
        <v>144</v>
      </c>
    </row>
    <row r="39" spans="1:15" s="63" customFormat="1" ht="31.2" x14ac:dyDescent="0.3">
      <c r="A39" s="62"/>
      <c r="B39" s="62"/>
      <c r="C39" s="62"/>
      <c r="D39" s="60" t="s">
        <v>76</v>
      </c>
      <c r="E39" s="62" t="s">
        <v>821</v>
      </c>
      <c r="F39" s="439"/>
      <c r="G39" s="446"/>
      <c r="H39" s="446"/>
      <c r="I39" s="446"/>
      <c r="J39" s="446"/>
      <c r="K39" s="446"/>
      <c r="L39" s="447"/>
      <c r="M39" s="315" t="s">
        <v>819</v>
      </c>
      <c r="N39" s="327"/>
      <c r="O39" s="337" t="s">
        <v>145</v>
      </c>
    </row>
    <row r="40" spans="1:15" s="63" customFormat="1" ht="31.2" x14ac:dyDescent="0.3">
      <c r="A40" s="62"/>
      <c r="B40" s="62"/>
      <c r="C40" s="62"/>
      <c r="D40" s="68"/>
      <c r="E40" s="67" t="s">
        <v>803</v>
      </c>
      <c r="F40" s="439"/>
      <c r="G40" s="446"/>
      <c r="H40" s="446"/>
      <c r="I40" s="446"/>
      <c r="J40" s="446"/>
      <c r="K40" s="446"/>
      <c r="L40" s="447"/>
      <c r="M40" s="315" t="s">
        <v>811</v>
      </c>
      <c r="N40" s="327"/>
      <c r="O40" s="337" t="s">
        <v>146</v>
      </c>
    </row>
    <row r="41" spans="1:15" s="63" customFormat="1" x14ac:dyDescent="0.3">
      <c r="A41" s="62"/>
      <c r="B41" s="62"/>
      <c r="C41" s="62"/>
      <c r="D41" s="68"/>
      <c r="E41" s="67" t="s">
        <v>804</v>
      </c>
      <c r="F41" s="439"/>
      <c r="G41" s="446"/>
      <c r="H41" s="447"/>
      <c r="I41" s="72" t="s">
        <v>816</v>
      </c>
      <c r="J41" s="439"/>
      <c r="K41" s="446"/>
      <c r="L41" s="447"/>
      <c r="M41" s="67" t="s">
        <v>820</v>
      </c>
      <c r="N41" s="69"/>
      <c r="O41" s="337" t="s">
        <v>147</v>
      </c>
    </row>
    <row r="42" spans="1:15" s="63" customFormat="1" x14ac:dyDescent="0.3">
      <c r="A42" s="62"/>
      <c r="B42" s="62"/>
      <c r="C42" s="62"/>
      <c r="D42" s="62"/>
      <c r="E42" s="67" t="s">
        <v>805</v>
      </c>
      <c r="F42" s="83"/>
      <c r="G42" s="62"/>
      <c r="H42" s="62"/>
      <c r="I42" s="70" t="s">
        <v>809</v>
      </c>
      <c r="J42" s="457"/>
      <c r="K42" s="447"/>
      <c r="L42" s="62"/>
      <c r="M42" s="67" t="s">
        <v>812</v>
      </c>
      <c r="N42" s="69"/>
      <c r="O42" s="337" t="s">
        <v>148</v>
      </c>
    </row>
    <row r="43" spans="1:15" s="63" customFormat="1" ht="31.2" x14ac:dyDescent="0.3">
      <c r="A43" s="62"/>
      <c r="B43" s="62"/>
      <c r="C43" s="62"/>
      <c r="D43" s="68"/>
      <c r="E43" s="315" t="s">
        <v>806</v>
      </c>
      <c r="F43" s="458"/>
      <c r="G43" s="458"/>
      <c r="H43" s="299"/>
      <c r="I43" s="72" t="s">
        <v>818</v>
      </c>
      <c r="J43" s="439"/>
      <c r="K43" s="440"/>
      <c r="L43" s="440"/>
      <c r="M43" s="440"/>
      <c r="N43" s="440"/>
      <c r="O43" s="337" t="s">
        <v>149</v>
      </c>
    </row>
    <row r="44" spans="1:15" s="63" customFormat="1" x14ac:dyDescent="0.25">
      <c r="A44" s="62"/>
      <c r="B44" s="62"/>
      <c r="C44" s="62"/>
      <c r="D44" s="68"/>
      <c r="E44" s="456" t="s">
        <v>1052</v>
      </c>
      <c r="F44" s="456"/>
      <c r="G44" s="456"/>
      <c r="H44" s="456"/>
      <c r="I44" s="456"/>
      <c r="J44" s="456"/>
      <c r="K44" s="456"/>
      <c r="L44" s="67"/>
      <c r="M44" s="322"/>
      <c r="N44" s="83"/>
      <c r="O44" s="337" t="s">
        <v>150</v>
      </c>
    </row>
    <row r="45" spans="1:15" s="63" customFormat="1" ht="11.25" hidden="1" customHeight="1" x14ac:dyDescent="0.3">
      <c r="A45" s="62"/>
      <c r="B45" s="62"/>
      <c r="C45" s="81" t="s">
        <v>77</v>
      </c>
      <c r="D45" s="79" t="s">
        <v>78</v>
      </c>
      <c r="E45" s="62"/>
      <c r="O45" s="337" t="s">
        <v>151</v>
      </c>
    </row>
    <row r="46" spans="1:15" s="63" customFormat="1" ht="11.25" hidden="1" customHeight="1" x14ac:dyDescent="0.3">
      <c r="A46" s="62"/>
      <c r="B46" s="62"/>
      <c r="C46" s="62"/>
      <c r="D46" s="60" t="s">
        <v>74</v>
      </c>
      <c r="E46" s="62" t="s">
        <v>79</v>
      </c>
      <c r="F46" s="443"/>
      <c r="G46" s="444"/>
      <c r="H46" s="444"/>
      <c r="I46" s="444"/>
      <c r="J46" s="444"/>
      <c r="K46" s="444"/>
      <c r="L46" s="445"/>
      <c r="M46" s="91" t="s">
        <v>819</v>
      </c>
      <c r="N46" s="90"/>
      <c r="O46" s="337" t="s">
        <v>152</v>
      </c>
    </row>
    <row r="47" spans="1:15" s="63" customFormat="1" ht="11.25" hidden="1" customHeight="1" x14ac:dyDescent="0.3">
      <c r="A47" s="62"/>
      <c r="B47" s="62"/>
      <c r="C47" s="62"/>
      <c r="D47" s="68"/>
      <c r="E47" s="67" t="s">
        <v>803</v>
      </c>
      <c r="F47" s="443"/>
      <c r="G47" s="444"/>
      <c r="H47" s="444"/>
      <c r="I47" s="444"/>
      <c r="J47" s="444"/>
      <c r="K47" s="444"/>
      <c r="L47" s="445"/>
      <c r="M47" s="91" t="s">
        <v>811</v>
      </c>
      <c r="N47" s="90"/>
      <c r="O47" s="337" t="s">
        <v>153</v>
      </c>
    </row>
    <row r="48" spans="1:15" s="63" customFormat="1" ht="11.25" hidden="1" customHeight="1" x14ac:dyDescent="0.3">
      <c r="A48" s="62"/>
      <c r="B48" s="62"/>
      <c r="C48" s="62"/>
      <c r="D48" s="68"/>
      <c r="E48" s="67" t="s">
        <v>804</v>
      </c>
      <c r="F48" s="443"/>
      <c r="G48" s="444"/>
      <c r="H48" s="445"/>
      <c r="I48" s="92" t="s">
        <v>816</v>
      </c>
      <c r="J48" s="443"/>
      <c r="K48" s="444"/>
      <c r="L48" s="445"/>
      <c r="M48" s="91" t="s">
        <v>820</v>
      </c>
      <c r="N48" s="296"/>
      <c r="O48" s="337" t="s">
        <v>154</v>
      </c>
    </row>
    <row r="49" spans="1:15" s="63" customFormat="1" ht="11.25" hidden="1" customHeight="1" x14ac:dyDescent="0.3">
      <c r="A49" s="62"/>
      <c r="B49" s="62"/>
      <c r="C49" s="62"/>
      <c r="D49" s="62"/>
      <c r="E49" s="67" t="s">
        <v>805</v>
      </c>
      <c r="F49" s="93"/>
      <c r="I49" s="94" t="s">
        <v>809</v>
      </c>
      <c r="J49" s="471"/>
      <c r="K49" s="445"/>
      <c r="M49" s="91" t="s">
        <v>812</v>
      </c>
      <c r="N49" s="296"/>
      <c r="O49" s="337" t="s">
        <v>155</v>
      </c>
    </row>
    <row r="50" spans="1:15" s="63" customFormat="1" ht="11.25" hidden="1" customHeight="1" x14ac:dyDescent="0.3">
      <c r="A50" s="62"/>
      <c r="B50" s="62"/>
      <c r="C50" s="62"/>
      <c r="D50" s="68"/>
      <c r="E50" s="67" t="s">
        <v>806</v>
      </c>
      <c r="F50" s="448"/>
      <c r="G50" s="449"/>
      <c r="H50" s="95"/>
      <c r="I50" s="92" t="s">
        <v>818</v>
      </c>
      <c r="J50" s="90"/>
      <c r="K50" s="125"/>
      <c r="L50" s="125"/>
      <c r="M50" s="125"/>
      <c r="N50" s="125"/>
      <c r="O50" s="337" t="s">
        <v>156</v>
      </c>
    </row>
    <row r="51" spans="1:15" ht="4.2" hidden="1" customHeight="1" x14ac:dyDescent="0.3">
      <c r="A51" s="84"/>
      <c r="B51" s="84"/>
      <c r="C51" s="84"/>
      <c r="D51" s="84"/>
      <c r="E51" s="84"/>
      <c r="F51" s="96"/>
      <c r="G51" s="96"/>
      <c r="H51" s="96"/>
      <c r="I51" s="92"/>
      <c r="J51" s="96"/>
      <c r="K51" s="96"/>
      <c r="L51" s="97"/>
      <c r="M51" s="98"/>
      <c r="N51" s="92"/>
      <c r="O51" s="337" t="s">
        <v>157</v>
      </c>
    </row>
    <row r="52" spans="1:15" s="63" customFormat="1" ht="11.25" hidden="1" customHeight="1" x14ac:dyDescent="0.3">
      <c r="A52" s="62"/>
      <c r="B52" s="62"/>
      <c r="C52" s="62"/>
      <c r="D52" s="60" t="s">
        <v>75</v>
      </c>
      <c r="E52" s="62" t="s">
        <v>814</v>
      </c>
      <c r="F52" s="443"/>
      <c r="G52" s="444"/>
      <c r="H52" s="444"/>
      <c r="I52" s="444"/>
      <c r="J52" s="444"/>
      <c r="K52" s="444"/>
      <c r="L52" s="445"/>
      <c r="M52" s="91" t="s">
        <v>819</v>
      </c>
      <c r="N52" s="90"/>
      <c r="O52" s="337" t="s">
        <v>158</v>
      </c>
    </row>
    <row r="53" spans="1:15" s="63" customFormat="1" ht="11.25" hidden="1" customHeight="1" x14ac:dyDescent="0.3">
      <c r="A53" s="62"/>
      <c r="B53" s="62"/>
      <c r="C53" s="62"/>
      <c r="D53" s="68"/>
      <c r="E53" s="67" t="s">
        <v>803</v>
      </c>
      <c r="F53" s="443"/>
      <c r="G53" s="444"/>
      <c r="H53" s="444"/>
      <c r="I53" s="444"/>
      <c r="J53" s="444"/>
      <c r="K53" s="444"/>
      <c r="L53" s="445"/>
      <c r="M53" s="91" t="s">
        <v>811</v>
      </c>
      <c r="N53" s="90"/>
      <c r="O53" s="337" t="s">
        <v>159</v>
      </c>
    </row>
    <row r="54" spans="1:15" s="63" customFormat="1" ht="11.25" hidden="1" customHeight="1" x14ac:dyDescent="0.3">
      <c r="A54" s="62"/>
      <c r="B54" s="62"/>
      <c r="C54" s="62"/>
      <c r="D54" s="68"/>
      <c r="E54" s="67" t="s">
        <v>804</v>
      </c>
      <c r="F54" s="443"/>
      <c r="G54" s="444"/>
      <c r="H54" s="445"/>
      <c r="I54" s="92" t="s">
        <v>816</v>
      </c>
      <c r="J54" s="443"/>
      <c r="K54" s="444"/>
      <c r="L54" s="445"/>
      <c r="M54" s="91" t="s">
        <v>820</v>
      </c>
      <c r="N54" s="296"/>
      <c r="O54" s="337" t="s">
        <v>160</v>
      </c>
    </row>
    <row r="55" spans="1:15" s="63" customFormat="1" ht="11.25" hidden="1" customHeight="1" x14ac:dyDescent="0.3">
      <c r="A55" s="62"/>
      <c r="B55" s="62"/>
      <c r="C55" s="62"/>
      <c r="D55" s="60"/>
      <c r="E55" s="67" t="s">
        <v>805</v>
      </c>
      <c r="F55" s="93"/>
      <c r="I55" s="94" t="s">
        <v>809</v>
      </c>
      <c r="J55" s="471"/>
      <c r="K55" s="445"/>
      <c r="M55" s="91" t="s">
        <v>812</v>
      </c>
      <c r="N55" s="296"/>
    </row>
    <row r="56" spans="1:15" s="63" customFormat="1" ht="11.25" hidden="1" customHeight="1" x14ac:dyDescent="0.3">
      <c r="A56" s="62"/>
      <c r="B56" s="62"/>
      <c r="C56" s="62"/>
      <c r="D56" s="68"/>
      <c r="E56" s="67" t="s">
        <v>806</v>
      </c>
      <c r="F56" s="448"/>
      <c r="G56" s="449"/>
      <c r="H56" s="95"/>
      <c r="I56" s="92" t="s">
        <v>818</v>
      </c>
      <c r="J56" s="90"/>
      <c r="K56" s="125"/>
      <c r="L56" s="125"/>
      <c r="M56" s="125"/>
      <c r="N56" s="125"/>
    </row>
    <row r="57" spans="1:15" s="63" customFormat="1" ht="4.2" customHeight="1" x14ac:dyDescent="0.25">
      <c r="A57" s="62"/>
      <c r="B57" s="62"/>
      <c r="C57" s="62"/>
      <c r="D57" s="68"/>
      <c r="E57" s="67"/>
      <c r="F57" s="73"/>
      <c r="G57" s="73"/>
      <c r="H57" s="99"/>
      <c r="I57" s="72"/>
      <c r="J57" s="73"/>
      <c r="K57" s="73"/>
      <c r="L57" s="72"/>
      <c r="M57" s="73"/>
      <c r="N57" s="72"/>
      <c r="O57" s="337" t="s">
        <v>151</v>
      </c>
    </row>
    <row r="58" spans="1:15" s="63" customFormat="1" ht="13.95" customHeight="1" x14ac:dyDescent="0.3">
      <c r="A58" s="62"/>
      <c r="B58" s="62"/>
      <c r="C58" s="100" t="s">
        <v>77</v>
      </c>
      <c r="D58" s="79" t="s">
        <v>675</v>
      </c>
      <c r="E58" s="62"/>
      <c r="F58" s="62"/>
      <c r="G58" s="62"/>
      <c r="H58" s="62"/>
      <c r="I58" s="62"/>
      <c r="J58" s="62"/>
      <c r="K58" s="62"/>
      <c r="L58" s="62"/>
      <c r="M58" s="62"/>
      <c r="N58" s="62"/>
      <c r="O58" s="337" t="s">
        <v>152</v>
      </c>
    </row>
    <row r="59" spans="1:15" s="63" customFormat="1" ht="31.2" x14ac:dyDescent="0.3">
      <c r="A59" s="62"/>
      <c r="B59" s="62"/>
      <c r="C59" s="62"/>
      <c r="D59" s="62"/>
      <c r="E59" s="62" t="s">
        <v>822</v>
      </c>
      <c r="F59" s="439"/>
      <c r="G59" s="446"/>
      <c r="H59" s="446"/>
      <c r="I59" s="446"/>
      <c r="J59" s="446"/>
      <c r="K59" s="446"/>
      <c r="L59" s="447"/>
      <c r="M59" s="315" t="s">
        <v>819</v>
      </c>
      <c r="N59" s="327"/>
      <c r="O59" s="337" t="s">
        <v>153</v>
      </c>
    </row>
    <row r="60" spans="1:15" s="63" customFormat="1" ht="31.2" x14ac:dyDescent="0.3">
      <c r="A60" s="62"/>
      <c r="B60" s="62"/>
      <c r="C60" s="62"/>
      <c r="D60" s="68"/>
      <c r="E60" s="67" t="s">
        <v>803</v>
      </c>
      <c r="F60" s="439"/>
      <c r="G60" s="446"/>
      <c r="H60" s="446"/>
      <c r="I60" s="446"/>
      <c r="J60" s="446"/>
      <c r="K60" s="446"/>
      <c r="L60" s="447"/>
      <c r="M60" s="315" t="s">
        <v>811</v>
      </c>
      <c r="N60" s="327"/>
      <c r="O60" s="337" t="s">
        <v>154</v>
      </c>
    </row>
    <row r="61" spans="1:15" s="63" customFormat="1" x14ac:dyDescent="0.3">
      <c r="A61" s="62"/>
      <c r="B61" s="62"/>
      <c r="C61" s="62"/>
      <c r="D61" s="68"/>
      <c r="E61" s="67" t="s">
        <v>804</v>
      </c>
      <c r="F61" s="439"/>
      <c r="G61" s="446"/>
      <c r="H61" s="447"/>
      <c r="I61" s="72" t="s">
        <v>816</v>
      </c>
      <c r="J61" s="439"/>
      <c r="K61" s="446"/>
      <c r="L61" s="447"/>
      <c r="M61" s="67" t="s">
        <v>820</v>
      </c>
      <c r="N61" s="69"/>
      <c r="O61" s="337" t="s">
        <v>155</v>
      </c>
    </row>
    <row r="62" spans="1:15" s="63" customFormat="1" x14ac:dyDescent="0.3">
      <c r="A62" s="62"/>
      <c r="B62" s="62"/>
      <c r="C62" s="62"/>
      <c r="D62" s="62"/>
      <c r="E62" s="67" t="s">
        <v>805</v>
      </c>
      <c r="F62" s="83"/>
      <c r="G62" s="62"/>
      <c r="H62" s="62"/>
      <c r="I62" s="70" t="s">
        <v>809</v>
      </c>
      <c r="J62" s="457"/>
      <c r="K62" s="447"/>
      <c r="L62" s="62"/>
      <c r="M62" s="67" t="s">
        <v>812</v>
      </c>
      <c r="N62" s="69"/>
      <c r="O62" s="337" t="s">
        <v>156</v>
      </c>
    </row>
    <row r="63" spans="1:15" s="63" customFormat="1" ht="31.2" x14ac:dyDescent="0.3">
      <c r="A63" s="62"/>
      <c r="B63" s="62"/>
      <c r="C63" s="62"/>
      <c r="D63" s="68"/>
      <c r="E63" s="315" t="s">
        <v>806</v>
      </c>
      <c r="F63" s="472"/>
      <c r="G63" s="473"/>
      <c r="H63" s="88"/>
      <c r="I63" s="72" t="s">
        <v>818</v>
      </c>
      <c r="J63" s="439"/>
      <c r="K63" s="440"/>
      <c r="L63" s="440"/>
      <c r="M63" s="440"/>
      <c r="N63" s="440"/>
      <c r="O63" s="337" t="s">
        <v>157</v>
      </c>
    </row>
    <row r="64" spans="1:15" s="63" customFormat="1" x14ac:dyDescent="0.25">
      <c r="A64" s="62"/>
      <c r="B64" s="62"/>
      <c r="C64" s="62"/>
      <c r="D64" s="68"/>
      <c r="E64" s="456" t="s">
        <v>1007</v>
      </c>
      <c r="F64" s="456"/>
      <c r="G64" s="456"/>
      <c r="H64" s="456"/>
      <c r="I64" s="456"/>
      <c r="J64" s="456"/>
      <c r="K64" s="456"/>
      <c r="L64" s="323"/>
      <c r="M64" s="324"/>
      <c r="N64" s="83"/>
      <c r="O64" s="337" t="s">
        <v>158</v>
      </c>
    </row>
    <row r="65" spans="1:15" ht="4.2" customHeight="1" x14ac:dyDescent="0.3">
      <c r="A65" s="84"/>
      <c r="B65" s="84"/>
      <c r="C65" s="84"/>
      <c r="D65" s="84"/>
      <c r="E65" s="84"/>
      <c r="O65" s="337" t="s">
        <v>159</v>
      </c>
    </row>
    <row r="66" spans="1:15" s="63" customFormat="1" ht="13.2" customHeight="1" x14ac:dyDescent="0.25">
      <c r="A66" s="60" t="s">
        <v>80</v>
      </c>
      <c r="B66" s="60" t="s">
        <v>81</v>
      </c>
      <c r="C66" s="62"/>
      <c r="D66" s="62"/>
      <c r="E66" s="62"/>
      <c r="F66" s="72"/>
      <c r="G66" s="72"/>
      <c r="H66" s="62"/>
      <c r="I66" s="62"/>
      <c r="J66" s="62"/>
      <c r="K66" s="62"/>
      <c r="L66" s="62"/>
      <c r="M66" s="62"/>
      <c r="N66" s="62"/>
      <c r="O66" s="337" t="s">
        <v>160</v>
      </c>
    </row>
    <row r="67" spans="1:15" s="63" customFormat="1" ht="3" customHeight="1" x14ac:dyDescent="0.25">
      <c r="A67" s="60"/>
      <c r="B67" s="60"/>
      <c r="C67" s="62"/>
      <c r="D67" s="62"/>
      <c r="E67" s="62"/>
      <c r="F67" s="85"/>
      <c r="G67" s="85"/>
      <c r="H67" s="85"/>
      <c r="I67" s="86"/>
      <c r="J67" s="85"/>
      <c r="K67" s="85"/>
      <c r="L67" s="86"/>
      <c r="M67" s="87"/>
      <c r="N67" s="72"/>
    </row>
    <row r="68" spans="1:15" s="63" customFormat="1" ht="31.2" x14ac:dyDescent="0.3">
      <c r="A68" s="62"/>
      <c r="B68" s="60" t="s">
        <v>68</v>
      </c>
      <c r="C68" s="60" t="s">
        <v>82</v>
      </c>
      <c r="D68" s="62"/>
      <c r="E68" s="62"/>
      <c r="F68" s="439"/>
      <c r="G68" s="446"/>
      <c r="H68" s="446"/>
      <c r="I68" s="446"/>
      <c r="J68" s="446"/>
      <c r="K68" s="446"/>
      <c r="L68" s="447"/>
      <c r="M68" s="315" t="s">
        <v>819</v>
      </c>
      <c r="N68" s="327"/>
    </row>
    <row r="69" spans="1:15" s="63" customFormat="1" ht="31.2" x14ac:dyDescent="0.3">
      <c r="A69" s="62"/>
      <c r="B69" s="62"/>
      <c r="C69" s="62"/>
      <c r="D69" s="68"/>
      <c r="E69" s="67" t="s">
        <v>803</v>
      </c>
      <c r="F69" s="439"/>
      <c r="G69" s="446"/>
      <c r="H69" s="446"/>
      <c r="I69" s="446"/>
      <c r="J69" s="446"/>
      <c r="K69" s="446"/>
      <c r="L69" s="447"/>
      <c r="M69" s="315" t="s">
        <v>811</v>
      </c>
      <c r="N69" s="327"/>
    </row>
    <row r="70" spans="1:15" s="63" customFormat="1" x14ac:dyDescent="0.3">
      <c r="A70" s="62"/>
      <c r="B70" s="62"/>
      <c r="C70" s="62"/>
      <c r="D70" s="68"/>
      <c r="E70" s="67" t="s">
        <v>804</v>
      </c>
      <c r="F70" s="439"/>
      <c r="G70" s="446"/>
      <c r="H70" s="447"/>
      <c r="I70" s="92" t="s">
        <v>816</v>
      </c>
      <c r="J70" s="439"/>
      <c r="K70" s="446"/>
      <c r="L70" s="447"/>
      <c r="M70" s="67" t="s">
        <v>820</v>
      </c>
      <c r="N70" s="69"/>
    </row>
    <row r="71" spans="1:15" s="63" customFormat="1" x14ac:dyDescent="0.3">
      <c r="A71" s="62"/>
      <c r="B71" s="62"/>
      <c r="C71" s="62"/>
      <c r="D71" s="62"/>
      <c r="E71" s="67" t="s">
        <v>805</v>
      </c>
      <c r="F71" s="352"/>
      <c r="G71" s="62"/>
      <c r="H71" s="62"/>
      <c r="I71" s="94" t="s">
        <v>809</v>
      </c>
      <c r="J71" s="457"/>
      <c r="K71" s="447"/>
      <c r="L71" s="62"/>
      <c r="M71" s="67" t="s">
        <v>812</v>
      </c>
      <c r="N71" s="69"/>
    </row>
    <row r="72" spans="1:15" s="63" customFormat="1" ht="31.2" x14ac:dyDescent="0.25">
      <c r="A72" s="62"/>
      <c r="B72" s="62"/>
      <c r="C72" s="62"/>
      <c r="D72" s="68"/>
      <c r="E72" s="315" t="s">
        <v>806</v>
      </c>
      <c r="F72" s="474"/>
      <c r="G72" s="475"/>
      <c r="H72" s="159"/>
      <c r="I72" s="92" t="s">
        <v>818</v>
      </c>
      <c r="J72" s="476"/>
      <c r="K72" s="476"/>
      <c r="L72" s="476"/>
      <c r="M72" s="476"/>
      <c r="N72" s="476"/>
    </row>
    <row r="73" spans="1:15" s="63" customFormat="1" x14ac:dyDescent="0.25">
      <c r="A73" s="62"/>
      <c r="B73" s="62"/>
      <c r="C73" s="62"/>
      <c r="D73" s="68"/>
      <c r="E73" s="456" t="s">
        <v>1055</v>
      </c>
      <c r="F73" s="456"/>
      <c r="G73" s="456"/>
      <c r="H73" s="456"/>
      <c r="I73" s="456"/>
      <c r="J73" s="67"/>
      <c r="K73" s="67"/>
      <c r="L73" s="67"/>
      <c r="M73" s="67"/>
      <c r="N73" s="83"/>
    </row>
    <row r="74" spans="1:15" s="63" customFormat="1" ht="4.5" customHeight="1" x14ac:dyDescent="0.25">
      <c r="A74" s="62"/>
      <c r="B74" s="62"/>
      <c r="C74" s="62"/>
      <c r="D74" s="68"/>
      <c r="E74" s="62"/>
      <c r="F74" s="85"/>
      <c r="G74" s="85"/>
      <c r="H74" s="85"/>
      <c r="I74" s="72"/>
      <c r="J74" s="85"/>
      <c r="K74" s="85"/>
      <c r="L74" s="86"/>
      <c r="M74" s="87"/>
      <c r="N74" s="72"/>
    </row>
    <row r="75" spans="1:15" s="63" customFormat="1" ht="31.2" x14ac:dyDescent="0.3">
      <c r="A75" s="62"/>
      <c r="B75" s="60" t="s">
        <v>69</v>
      </c>
      <c r="C75" s="60" t="s">
        <v>83</v>
      </c>
      <c r="D75" s="62"/>
      <c r="E75" s="62"/>
      <c r="F75" s="439"/>
      <c r="G75" s="446"/>
      <c r="H75" s="446"/>
      <c r="I75" s="446"/>
      <c r="J75" s="446"/>
      <c r="K75" s="446"/>
      <c r="L75" s="447"/>
      <c r="M75" s="315" t="s">
        <v>819</v>
      </c>
      <c r="N75" s="327"/>
    </row>
    <row r="76" spans="1:15" s="63" customFormat="1" ht="31.2" x14ac:dyDescent="0.3">
      <c r="A76" s="62"/>
      <c r="B76" s="62"/>
      <c r="C76" s="62"/>
      <c r="D76" s="68"/>
      <c r="E76" s="67" t="s">
        <v>803</v>
      </c>
      <c r="F76" s="439"/>
      <c r="G76" s="446"/>
      <c r="H76" s="446"/>
      <c r="I76" s="446"/>
      <c r="J76" s="446"/>
      <c r="K76" s="446"/>
      <c r="L76" s="447"/>
      <c r="M76" s="315" t="s">
        <v>811</v>
      </c>
      <c r="N76" s="327"/>
    </row>
    <row r="77" spans="1:15" s="63" customFormat="1" x14ac:dyDescent="0.3">
      <c r="A77" s="62"/>
      <c r="B77" s="62"/>
      <c r="C77" s="62"/>
      <c r="D77" s="68"/>
      <c r="E77" s="67" t="s">
        <v>804</v>
      </c>
      <c r="F77" s="439"/>
      <c r="G77" s="446"/>
      <c r="H77" s="447"/>
      <c r="I77" s="72" t="s">
        <v>816</v>
      </c>
      <c r="J77" s="439"/>
      <c r="K77" s="446"/>
      <c r="L77" s="447"/>
      <c r="M77" s="67" t="s">
        <v>820</v>
      </c>
      <c r="N77" s="69"/>
    </row>
    <row r="78" spans="1:15" s="63" customFormat="1" x14ac:dyDescent="0.3">
      <c r="A78" s="62"/>
      <c r="B78" s="62"/>
      <c r="C78" s="62"/>
      <c r="D78" s="62"/>
      <c r="E78" s="67" t="s">
        <v>805</v>
      </c>
      <c r="F78" s="83"/>
      <c r="G78" s="62"/>
      <c r="H78" s="62"/>
      <c r="I78" s="70" t="s">
        <v>809</v>
      </c>
      <c r="J78" s="457"/>
      <c r="K78" s="447"/>
      <c r="L78" s="62"/>
      <c r="M78" s="67" t="s">
        <v>812</v>
      </c>
      <c r="N78" s="69"/>
    </row>
    <row r="79" spans="1:15" s="63" customFormat="1" ht="31.2" x14ac:dyDescent="0.3">
      <c r="A79" s="62"/>
      <c r="B79" s="62"/>
      <c r="C79" s="62"/>
      <c r="D79" s="68"/>
      <c r="E79" s="315" t="s">
        <v>806</v>
      </c>
      <c r="F79" s="472"/>
      <c r="G79" s="473"/>
      <c r="H79" s="88"/>
      <c r="I79" s="72" t="s">
        <v>818</v>
      </c>
      <c r="J79" s="439"/>
      <c r="K79" s="440"/>
      <c r="L79" s="440"/>
      <c r="M79" s="440"/>
      <c r="N79" s="440"/>
    </row>
    <row r="80" spans="1:15" s="63" customFormat="1" x14ac:dyDescent="0.25">
      <c r="A80" s="62"/>
      <c r="B80" s="62"/>
      <c r="C80" s="62"/>
      <c r="D80" s="68"/>
      <c r="E80" s="67" t="s">
        <v>1055</v>
      </c>
      <c r="F80" s="122"/>
      <c r="G80" s="123"/>
      <c r="H80" s="123"/>
      <c r="I80" s="123"/>
      <c r="J80" s="123"/>
      <c r="K80" s="123"/>
      <c r="L80" s="123"/>
      <c r="M80" s="124"/>
      <c r="N80" s="321"/>
    </row>
    <row r="81" spans="1:14" s="63" customFormat="1" ht="31.2" x14ac:dyDescent="0.3">
      <c r="A81" s="62"/>
      <c r="B81" s="60" t="s">
        <v>84</v>
      </c>
      <c r="C81" s="60" t="s">
        <v>85</v>
      </c>
      <c r="D81" s="62"/>
      <c r="E81" s="62"/>
      <c r="F81" s="64"/>
      <c r="G81" s="65"/>
      <c r="H81" s="65"/>
      <c r="I81" s="65"/>
      <c r="J81" s="65"/>
      <c r="K81" s="65"/>
      <c r="L81" s="66"/>
      <c r="M81" s="315" t="s">
        <v>819</v>
      </c>
      <c r="N81" s="327"/>
    </row>
    <row r="82" spans="1:14" s="63" customFormat="1" ht="31.2" x14ac:dyDescent="0.3">
      <c r="A82" s="62"/>
      <c r="B82" s="62"/>
      <c r="C82" s="62"/>
      <c r="D82" s="68"/>
      <c r="E82" s="67" t="s">
        <v>803</v>
      </c>
      <c r="F82" s="439"/>
      <c r="G82" s="446"/>
      <c r="H82" s="446"/>
      <c r="I82" s="446"/>
      <c r="J82" s="446"/>
      <c r="K82" s="446"/>
      <c r="L82" s="447"/>
      <c r="M82" s="315" t="s">
        <v>811</v>
      </c>
      <c r="N82" s="327"/>
    </row>
    <row r="83" spans="1:14" s="63" customFormat="1" x14ac:dyDescent="0.3">
      <c r="A83" s="62"/>
      <c r="B83" s="62"/>
      <c r="C83" s="62"/>
      <c r="D83" s="68"/>
      <c r="E83" s="67" t="s">
        <v>804</v>
      </c>
      <c r="F83" s="439"/>
      <c r="G83" s="446"/>
      <c r="H83" s="447"/>
      <c r="I83" s="72" t="s">
        <v>816</v>
      </c>
      <c r="J83" s="439"/>
      <c r="K83" s="446"/>
      <c r="L83" s="447"/>
      <c r="M83" s="67" t="s">
        <v>820</v>
      </c>
      <c r="N83" s="69"/>
    </row>
    <row r="84" spans="1:14" s="63" customFormat="1" x14ac:dyDescent="0.3">
      <c r="A84" s="62"/>
      <c r="B84" s="62"/>
      <c r="C84" s="62"/>
      <c r="D84" s="62"/>
      <c r="E84" s="67" t="s">
        <v>805</v>
      </c>
      <c r="F84" s="83"/>
      <c r="G84" s="62"/>
      <c r="H84" s="62"/>
      <c r="I84" s="70" t="s">
        <v>809</v>
      </c>
      <c r="J84" s="457"/>
      <c r="K84" s="447"/>
      <c r="L84" s="62"/>
      <c r="M84" s="67" t="s">
        <v>812</v>
      </c>
      <c r="N84" s="69"/>
    </row>
    <row r="85" spans="1:14" s="63" customFormat="1" ht="31.2" x14ac:dyDescent="0.25">
      <c r="A85" s="62"/>
      <c r="B85" s="62"/>
      <c r="C85" s="62"/>
      <c r="D85" s="68"/>
      <c r="E85" s="315" t="s">
        <v>806</v>
      </c>
      <c r="F85" s="472"/>
      <c r="G85" s="515"/>
      <c r="H85" s="326"/>
      <c r="I85" s="72" t="s">
        <v>818</v>
      </c>
      <c r="J85" s="439"/>
      <c r="K85" s="440"/>
      <c r="L85" s="440"/>
      <c r="M85" s="440"/>
      <c r="N85" s="440"/>
    </row>
    <row r="86" spans="1:14" s="63" customFormat="1" x14ac:dyDescent="0.25">
      <c r="A86" s="62"/>
      <c r="B86" s="62"/>
      <c r="C86" s="62"/>
      <c r="D86" s="68"/>
      <c r="E86" s="456" t="s">
        <v>1055</v>
      </c>
      <c r="F86" s="456"/>
      <c r="G86" s="456"/>
      <c r="H86" s="456"/>
      <c r="I86" s="456"/>
      <c r="J86" s="123"/>
      <c r="K86" s="123"/>
      <c r="L86" s="123"/>
      <c r="M86" s="124"/>
      <c r="N86" s="83"/>
    </row>
    <row r="87" spans="1:14" s="63" customFormat="1" ht="6.6" customHeight="1" x14ac:dyDescent="0.25">
      <c r="A87" s="62"/>
      <c r="B87" s="62"/>
      <c r="C87" s="62"/>
      <c r="D87" s="68"/>
      <c r="E87" s="67"/>
      <c r="F87" s="122"/>
      <c r="G87" s="123"/>
      <c r="H87" s="123"/>
      <c r="I87" s="123"/>
      <c r="J87" s="123"/>
      <c r="K87" s="123"/>
      <c r="L87" s="123"/>
      <c r="M87" s="67"/>
      <c r="N87" s="297"/>
    </row>
    <row r="88" spans="1:14" s="63" customFormat="1" ht="31.2" x14ac:dyDescent="0.3">
      <c r="A88" s="62"/>
      <c r="B88" s="60" t="s">
        <v>86</v>
      </c>
      <c r="C88" s="60" t="s">
        <v>87</v>
      </c>
      <c r="D88" s="62"/>
      <c r="E88" s="62"/>
      <c r="F88" s="64"/>
      <c r="G88" s="65"/>
      <c r="H88" s="65"/>
      <c r="I88" s="65"/>
      <c r="J88" s="65"/>
      <c r="K88" s="65"/>
      <c r="L88" s="66"/>
      <c r="M88" s="315" t="s">
        <v>819</v>
      </c>
      <c r="N88" s="327"/>
    </row>
    <row r="89" spans="1:14" s="63" customFormat="1" ht="31.2" x14ac:dyDescent="0.3">
      <c r="A89" s="62"/>
      <c r="B89" s="62"/>
      <c r="C89" s="62"/>
      <c r="D89" s="68"/>
      <c r="E89" s="67" t="s">
        <v>803</v>
      </c>
      <c r="F89" s="439"/>
      <c r="G89" s="446"/>
      <c r="H89" s="446"/>
      <c r="I89" s="446"/>
      <c r="J89" s="446"/>
      <c r="K89" s="446"/>
      <c r="L89" s="447"/>
      <c r="M89" s="315" t="s">
        <v>811</v>
      </c>
      <c r="N89" s="327"/>
    </row>
    <row r="90" spans="1:14" s="63" customFormat="1" x14ac:dyDescent="0.3">
      <c r="A90" s="62"/>
      <c r="B90" s="62"/>
      <c r="C90" s="62"/>
      <c r="D90" s="68"/>
      <c r="E90" s="67" t="s">
        <v>804</v>
      </c>
      <c r="F90" s="439"/>
      <c r="G90" s="446"/>
      <c r="H90" s="447"/>
      <c r="I90" s="72" t="s">
        <v>816</v>
      </c>
      <c r="J90" s="439"/>
      <c r="K90" s="446"/>
      <c r="L90" s="447"/>
      <c r="M90" s="67" t="s">
        <v>820</v>
      </c>
      <c r="N90" s="69"/>
    </row>
    <row r="91" spans="1:14" s="63" customFormat="1" x14ac:dyDescent="0.3">
      <c r="A91" s="62"/>
      <c r="B91" s="62"/>
      <c r="C91" s="62"/>
      <c r="D91" s="62"/>
      <c r="E91" s="67" t="s">
        <v>805</v>
      </c>
      <c r="F91" s="83"/>
      <c r="G91" s="62"/>
      <c r="H91" s="62"/>
      <c r="I91" s="70" t="s">
        <v>809</v>
      </c>
      <c r="J91" s="457"/>
      <c r="K91" s="447"/>
      <c r="L91" s="62"/>
      <c r="M91" s="67" t="s">
        <v>812</v>
      </c>
      <c r="N91" s="69"/>
    </row>
    <row r="92" spans="1:14" s="63" customFormat="1" ht="31.2" x14ac:dyDescent="0.3">
      <c r="A92" s="62"/>
      <c r="B92" s="62"/>
      <c r="C92" s="62"/>
      <c r="D92" s="68"/>
      <c r="E92" s="315" t="s">
        <v>806</v>
      </c>
      <c r="F92" s="472"/>
      <c r="G92" s="473"/>
      <c r="H92" s="88"/>
      <c r="I92" s="72" t="s">
        <v>818</v>
      </c>
      <c r="J92" s="439"/>
      <c r="K92" s="440"/>
      <c r="L92" s="440"/>
      <c r="M92" s="440"/>
      <c r="N92" s="441"/>
    </row>
    <row r="93" spans="1:14" s="63" customFormat="1" x14ac:dyDescent="0.25">
      <c r="A93" s="62"/>
      <c r="B93" s="62"/>
      <c r="C93" s="62"/>
      <c r="D93" s="68"/>
      <c r="E93" s="456" t="s">
        <v>1053</v>
      </c>
      <c r="F93" s="456"/>
      <c r="G93" s="456"/>
      <c r="H93" s="456"/>
      <c r="I93" s="456"/>
      <c r="J93" s="67"/>
      <c r="K93" s="67"/>
      <c r="L93" s="67"/>
      <c r="M93" s="67"/>
      <c r="N93" s="83"/>
    </row>
    <row r="94" spans="1:14" ht="6.75" customHeight="1" x14ac:dyDescent="0.3">
      <c r="A94" s="84"/>
      <c r="B94" s="84"/>
      <c r="C94" s="84"/>
      <c r="D94" s="84"/>
      <c r="E94" s="84"/>
      <c r="F94" s="84"/>
      <c r="G94" s="84"/>
      <c r="H94" s="84"/>
      <c r="I94" s="84"/>
      <c r="J94" s="84"/>
      <c r="K94" s="84"/>
      <c r="L94" s="84"/>
      <c r="M94" s="84"/>
      <c r="N94" s="84"/>
    </row>
    <row r="95" spans="1:14" s="91" customFormat="1" x14ac:dyDescent="0.25">
      <c r="A95" s="61" t="s">
        <v>88</v>
      </c>
      <c r="B95" s="61" t="s">
        <v>89</v>
      </c>
      <c r="C95" s="67"/>
      <c r="D95" s="61"/>
      <c r="E95" s="67"/>
      <c r="F95" s="61"/>
      <c r="G95" s="61"/>
      <c r="H95" s="61"/>
      <c r="I95" s="61"/>
      <c r="J95" s="61"/>
      <c r="K95" s="61"/>
      <c r="L95" s="67"/>
      <c r="M95" s="67"/>
      <c r="N95" s="67"/>
    </row>
    <row r="96" spans="1:14" s="91" customFormat="1" ht="3" customHeight="1" x14ac:dyDescent="0.25">
      <c r="A96" s="61"/>
      <c r="B96" s="61"/>
      <c r="C96" s="67"/>
      <c r="D96" s="61"/>
      <c r="E96" s="67"/>
      <c r="F96" s="85"/>
      <c r="G96" s="85"/>
      <c r="H96" s="85"/>
      <c r="I96" s="86"/>
      <c r="J96" s="85"/>
      <c r="K96" s="85"/>
      <c r="L96" s="86"/>
      <c r="M96" s="87"/>
      <c r="N96" s="72"/>
    </row>
    <row r="97" spans="1:14" s="63" customFormat="1" ht="31.2" x14ac:dyDescent="0.3">
      <c r="A97" s="62"/>
      <c r="B97" s="60" t="s">
        <v>68</v>
      </c>
      <c r="C97" s="60" t="s">
        <v>90</v>
      </c>
      <c r="D97" s="62"/>
      <c r="E97" s="62"/>
      <c r="F97" s="439"/>
      <c r="G97" s="446"/>
      <c r="H97" s="446"/>
      <c r="I97" s="446"/>
      <c r="J97" s="446"/>
      <c r="K97" s="446"/>
      <c r="L97" s="447"/>
      <c r="M97" s="315" t="s">
        <v>819</v>
      </c>
      <c r="N97" s="327"/>
    </row>
    <row r="98" spans="1:14" s="63" customFormat="1" ht="31.2" x14ac:dyDescent="0.3">
      <c r="A98" s="62"/>
      <c r="B98" s="62"/>
      <c r="C98" s="62"/>
      <c r="D98" s="68"/>
      <c r="E98" s="67" t="s">
        <v>803</v>
      </c>
      <c r="F98" s="439"/>
      <c r="G98" s="446"/>
      <c r="H98" s="446"/>
      <c r="I98" s="446"/>
      <c r="J98" s="446"/>
      <c r="K98" s="446"/>
      <c r="L98" s="447"/>
      <c r="M98" s="315" t="s">
        <v>811</v>
      </c>
      <c r="N98" s="327"/>
    </row>
    <row r="99" spans="1:14" s="63" customFormat="1" x14ac:dyDescent="0.3">
      <c r="A99" s="62"/>
      <c r="B99" s="62"/>
      <c r="C99" s="62"/>
      <c r="D99" s="68"/>
      <c r="E99" s="67" t="s">
        <v>804</v>
      </c>
      <c r="F99" s="439"/>
      <c r="G99" s="446"/>
      <c r="H99" s="447"/>
      <c r="I99" s="72" t="s">
        <v>816</v>
      </c>
      <c r="J99" s="439"/>
      <c r="K99" s="446"/>
      <c r="L99" s="447"/>
      <c r="M99" s="67" t="s">
        <v>820</v>
      </c>
      <c r="N99" s="69"/>
    </row>
    <row r="100" spans="1:14" s="63" customFormat="1" x14ac:dyDescent="0.3">
      <c r="A100" s="62"/>
      <c r="B100" s="62"/>
      <c r="C100" s="62"/>
      <c r="D100" s="62"/>
      <c r="E100" s="67" t="s">
        <v>805</v>
      </c>
      <c r="F100" s="83"/>
      <c r="G100" s="62"/>
      <c r="H100" s="62"/>
      <c r="I100" s="70" t="s">
        <v>809</v>
      </c>
      <c r="J100" s="464"/>
      <c r="K100" s="463"/>
      <c r="L100" s="62"/>
      <c r="M100" s="67" t="s">
        <v>812</v>
      </c>
      <c r="N100" s="300"/>
    </row>
    <row r="101" spans="1:14" s="63" customFormat="1" ht="31.2" x14ac:dyDescent="0.3">
      <c r="A101" s="62"/>
      <c r="B101" s="62"/>
      <c r="C101" s="62"/>
      <c r="D101" s="68"/>
      <c r="E101" s="315" t="s">
        <v>806</v>
      </c>
      <c r="F101" s="461"/>
      <c r="G101" s="462"/>
      <c r="H101" s="71"/>
      <c r="I101" s="72" t="s">
        <v>818</v>
      </c>
      <c r="J101" s="514"/>
      <c r="K101" s="514"/>
      <c r="L101" s="514"/>
      <c r="M101" s="514"/>
      <c r="N101" s="514"/>
    </row>
    <row r="102" spans="1:14" s="63" customFormat="1" x14ac:dyDescent="0.25">
      <c r="A102" s="62"/>
      <c r="B102" s="62"/>
      <c r="C102" s="62"/>
      <c r="D102" s="68"/>
      <c r="E102" s="456" t="s">
        <v>1054</v>
      </c>
      <c r="F102" s="456"/>
      <c r="G102" s="456"/>
      <c r="H102" s="456"/>
      <c r="I102" s="456"/>
      <c r="J102" s="62"/>
      <c r="K102" s="62"/>
      <c r="L102" s="62"/>
      <c r="M102" s="62"/>
      <c r="N102" s="349"/>
    </row>
    <row r="103" spans="1:14" s="63" customFormat="1" ht="6" customHeight="1" x14ac:dyDescent="0.25">
      <c r="A103" s="62"/>
      <c r="B103" s="62"/>
      <c r="C103" s="62"/>
      <c r="D103" s="68"/>
      <c r="E103" s="67"/>
      <c r="F103" s="338"/>
      <c r="G103" s="332"/>
      <c r="H103" s="332"/>
      <c r="I103" s="332"/>
      <c r="J103" s="332"/>
      <c r="K103" s="332"/>
      <c r="L103" s="332"/>
      <c r="M103" s="67"/>
      <c r="N103" s="353"/>
    </row>
    <row r="104" spans="1:14" s="63" customFormat="1" ht="31.2" x14ac:dyDescent="0.3">
      <c r="A104" s="62"/>
      <c r="B104" s="60" t="s">
        <v>69</v>
      </c>
      <c r="C104" s="60" t="s">
        <v>91</v>
      </c>
      <c r="D104" s="62"/>
      <c r="E104" s="62"/>
      <c r="F104" s="64"/>
      <c r="G104" s="65"/>
      <c r="H104" s="65"/>
      <c r="I104" s="65"/>
      <c r="J104" s="65"/>
      <c r="K104" s="65"/>
      <c r="L104" s="66"/>
      <c r="M104" s="315" t="s">
        <v>819</v>
      </c>
      <c r="N104" s="64"/>
    </row>
    <row r="105" spans="1:14" s="63" customFormat="1" ht="31.2" x14ac:dyDescent="0.3">
      <c r="A105" s="62"/>
      <c r="B105" s="62"/>
      <c r="C105" s="62"/>
      <c r="D105" s="68"/>
      <c r="E105" s="67" t="s">
        <v>803</v>
      </c>
      <c r="F105" s="439"/>
      <c r="G105" s="446"/>
      <c r="H105" s="446"/>
      <c r="I105" s="446"/>
      <c r="J105" s="446"/>
      <c r="K105" s="446"/>
      <c r="L105" s="447"/>
      <c r="M105" s="315" t="s">
        <v>811</v>
      </c>
      <c r="N105" s="64"/>
    </row>
    <row r="106" spans="1:14" s="63" customFormat="1" x14ac:dyDescent="0.3">
      <c r="A106" s="62"/>
      <c r="B106" s="62"/>
      <c r="C106" s="62"/>
      <c r="D106" s="68"/>
      <c r="E106" s="67" t="s">
        <v>804</v>
      </c>
      <c r="F106" s="439"/>
      <c r="G106" s="446"/>
      <c r="H106" s="447"/>
      <c r="I106" s="72" t="s">
        <v>816</v>
      </c>
      <c r="J106" s="439"/>
      <c r="K106" s="446"/>
      <c r="L106" s="447"/>
      <c r="M106" s="67" t="s">
        <v>820</v>
      </c>
      <c r="N106" s="69"/>
    </row>
    <row r="107" spans="1:14" s="63" customFormat="1" x14ac:dyDescent="0.3">
      <c r="A107" s="62"/>
      <c r="B107" s="62"/>
      <c r="C107" s="62"/>
      <c r="D107" s="62"/>
      <c r="E107" s="67" t="s">
        <v>805</v>
      </c>
      <c r="F107" s="83"/>
      <c r="G107" s="62"/>
      <c r="H107" s="62"/>
      <c r="I107" s="70" t="s">
        <v>809</v>
      </c>
      <c r="J107" s="464"/>
      <c r="K107" s="463"/>
      <c r="L107" s="339"/>
      <c r="M107" s="67" t="s">
        <v>812</v>
      </c>
      <c r="N107" s="319"/>
    </row>
    <row r="108" spans="1:14" s="63" customFormat="1" ht="31.2" x14ac:dyDescent="0.3">
      <c r="A108" s="62"/>
      <c r="B108" s="62"/>
      <c r="C108" s="62"/>
      <c r="D108" s="68"/>
      <c r="E108" s="315" t="s">
        <v>806</v>
      </c>
      <c r="F108" s="472"/>
      <c r="G108" s="473"/>
      <c r="H108" s="299"/>
      <c r="I108" s="72" t="s">
        <v>818</v>
      </c>
      <c r="J108" s="439"/>
      <c r="K108" s="440"/>
      <c r="L108" s="440"/>
      <c r="M108" s="440"/>
      <c r="N108" s="441"/>
    </row>
    <row r="109" spans="1:14" s="63" customFormat="1" x14ac:dyDescent="0.25">
      <c r="A109" s="62"/>
      <c r="B109" s="62"/>
      <c r="C109" s="62"/>
      <c r="D109" s="68"/>
      <c r="E109" s="456" t="s">
        <v>1069</v>
      </c>
      <c r="F109" s="456"/>
      <c r="G109" s="456"/>
      <c r="H109" s="67"/>
      <c r="I109" s="67" t="s">
        <v>1056</v>
      </c>
      <c r="J109" s="67"/>
      <c r="K109" s="333"/>
      <c r="L109" s="456" t="s">
        <v>823</v>
      </c>
      <c r="M109" s="456"/>
      <c r="N109" s="335"/>
    </row>
    <row r="110" spans="1:14" s="63" customFormat="1" ht="6" customHeight="1" x14ac:dyDescent="0.25">
      <c r="A110" s="62"/>
      <c r="B110" s="62"/>
      <c r="C110" s="62"/>
      <c r="D110" s="68"/>
      <c r="E110" s="67"/>
      <c r="F110" s="67"/>
      <c r="G110" s="67"/>
      <c r="H110" s="332"/>
      <c r="I110" s="332"/>
      <c r="J110" s="332"/>
      <c r="K110" s="336"/>
      <c r="L110" s="332"/>
      <c r="M110" s="67"/>
      <c r="N110" s="334"/>
    </row>
    <row r="111" spans="1:14" s="63" customFormat="1" ht="31.2" x14ac:dyDescent="0.3">
      <c r="A111" s="62"/>
      <c r="B111" s="60" t="s">
        <v>84</v>
      </c>
      <c r="C111" s="60" t="s">
        <v>92</v>
      </c>
      <c r="D111" s="62"/>
      <c r="E111" s="62"/>
      <c r="F111" s="64"/>
      <c r="G111" s="65"/>
      <c r="H111" s="65"/>
      <c r="I111" s="65"/>
      <c r="J111" s="65"/>
      <c r="K111" s="65"/>
      <c r="L111" s="66"/>
      <c r="M111" s="315" t="s">
        <v>819</v>
      </c>
      <c r="N111" s="64"/>
    </row>
    <row r="112" spans="1:14" s="63" customFormat="1" ht="31.2" x14ac:dyDescent="0.3">
      <c r="A112" s="62"/>
      <c r="B112" s="62"/>
      <c r="C112" s="62"/>
      <c r="D112" s="68"/>
      <c r="E112" s="67" t="s">
        <v>803</v>
      </c>
      <c r="F112" s="439"/>
      <c r="G112" s="446"/>
      <c r="H112" s="446"/>
      <c r="I112" s="446"/>
      <c r="J112" s="446"/>
      <c r="K112" s="446"/>
      <c r="L112" s="447"/>
      <c r="M112" s="315" t="s">
        <v>811</v>
      </c>
      <c r="N112" s="64"/>
    </row>
    <row r="113" spans="1:14" s="63" customFormat="1" x14ac:dyDescent="0.3">
      <c r="A113" s="62"/>
      <c r="B113" s="62"/>
      <c r="C113" s="62"/>
      <c r="D113" s="68"/>
      <c r="E113" s="67" t="s">
        <v>804</v>
      </c>
      <c r="F113" s="439"/>
      <c r="G113" s="446"/>
      <c r="H113" s="447"/>
      <c r="I113" s="72" t="s">
        <v>816</v>
      </c>
      <c r="J113" s="439"/>
      <c r="K113" s="446"/>
      <c r="L113" s="447"/>
      <c r="M113" s="67" t="s">
        <v>820</v>
      </c>
      <c r="N113" s="69"/>
    </row>
    <row r="114" spans="1:14" s="63" customFormat="1" x14ac:dyDescent="0.3">
      <c r="A114" s="62"/>
      <c r="B114" s="62"/>
      <c r="C114" s="62"/>
      <c r="D114" s="68"/>
      <c r="E114" s="67" t="s">
        <v>805</v>
      </c>
      <c r="F114" s="83"/>
      <c r="G114" s="477"/>
      <c r="H114" s="478"/>
      <c r="I114" s="70" t="s">
        <v>809</v>
      </c>
      <c r="J114" s="457"/>
      <c r="K114" s="447"/>
      <c r="L114" s="62"/>
      <c r="M114" s="67" t="s">
        <v>812</v>
      </c>
      <c r="N114" s="69"/>
    </row>
    <row r="115" spans="1:14" s="63" customFormat="1" ht="31.2" x14ac:dyDescent="0.3">
      <c r="A115" s="62"/>
      <c r="B115" s="62"/>
      <c r="C115" s="62"/>
      <c r="D115" s="68"/>
      <c r="E115" s="315" t="s">
        <v>806</v>
      </c>
      <c r="F115" s="458"/>
      <c r="G115" s="458"/>
      <c r="H115" s="299"/>
      <c r="I115" s="72" t="s">
        <v>818</v>
      </c>
      <c r="J115" s="476"/>
      <c r="K115" s="476"/>
      <c r="L115" s="476"/>
      <c r="M115" s="476"/>
      <c r="N115" s="476"/>
    </row>
    <row r="116" spans="1:14" s="63" customFormat="1" ht="31.2" x14ac:dyDescent="0.25">
      <c r="A116" s="62"/>
      <c r="B116" s="62"/>
      <c r="C116" s="62"/>
      <c r="D116" s="68"/>
      <c r="E116" s="456" t="s">
        <v>1057</v>
      </c>
      <c r="F116" s="456"/>
      <c r="G116" s="456"/>
      <c r="H116" s="456"/>
      <c r="I116" s="456"/>
      <c r="J116" s="479" t="s">
        <v>1008</v>
      </c>
      <c r="K116" s="479"/>
      <c r="L116" s="331"/>
      <c r="M116" s="315" t="s">
        <v>823</v>
      </c>
      <c r="N116" s="83"/>
    </row>
    <row r="117" spans="1:14" s="63" customFormat="1" ht="31.2" x14ac:dyDescent="0.25">
      <c r="A117" s="62"/>
      <c r="B117" s="60" t="s">
        <v>86</v>
      </c>
      <c r="C117" s="60" t="s">
        <v>93</v>
      </c>
      <c r="D117" s="62"/>
      <c r="E117" s="62"/>
      <c r="F117" s="476"/>
      <c r="G117" s="476"/>
      <c r="H117" s="476"/>
      <c r="I117" s="476"/>
      <c r="J117" s="476"/>
      <c r="K117" s="476"/>
      <c r="L117" s="476"/>
      <c r="M117" s="315" t="s">
        <v>819</v>
      </c>
      <c r="N117" s="64"/>
    </row>
    <row r="118" spans="1:14" s="63" customFormat="1" ht="31.2" x14ac:dyDescent="0.3">
      <c r="A118" s="62"/>
      <c r="B118" s="62"/>
      <c r="C118" s="62"/>
      <c r="D118" s="68"/>
      <c r="E118" s="67" t="s">
        <v>803</v>
      </c>
      <c r="F118" s="439"/>
      <c r="G118" s="446"/>
      <c r="H118" s="446"/>
      <c r="I118" s="446"/>
      <c r="J118" s="446"/>
      <c r="K118" s="446"/>
      <c r="L118" s="447"/>
      <c r="M118" s="315" t="s">
        <v>811</v>
      </c>
      <c r="N118" s="64"/>
    </row>
    <row r="119" spans="1:14" s="63" customFormat="1" x14ac:dyDescent="0.3">
      <c r="A119" s="62"/>
      <c r="B119" s="62"/>
      <c r="C119" s="62"/>
      <c r="D119" s="68"/>
      <c r="E119" s="67" t="s">
        <v>804</v>
      </c>
      <c r="F119" s="439"/>
      <c r="G119" s="446"/>
      <c r="H119" s="447"/>
      <c r="I119" s="72" t="s">
        <v>816</v>
      </c>
      <c r="J119" s="439"/>
      <c r="K119" s="446"/>
      <c r="L119" s="447"/>
      <c r="M119" s="67" t="s">
        <v>820</v>
      </c>
      <c r="N119" s="69"/>
    </row>
    <row r="120" spans="1:14" s="63" customFormat="1" x14ac:dyDescent="0.3">
      <c r="A120" s="62"/>
      <c r="B120" s="62"/>
      <c r="C120" s="62"/>
      <c r="D120" s="68"/>
      <c r="E120" s="67" t="s">
        <v>805</v>
      </c>
      <c r="F120" s="83"/>
      <c r="G120" s="62"/>
      <c r="H120" s="62"/>
      <c r="I120" s="70" t="s">
        <v>809</v>
      </c>
      <c r="J120" s="457"/>
      <c r="K120" s="447"/>
      <c r="L120" s="62"/>
      <c r="M120" s="67" t="s">
        <v>812</v>
      </c>
      <c r="N120" s="69"/>
    </row>
    <row r="121" spans="1:14" ht="31.2" x14ac:dyDescent="0.3">
      <c r="A121" s="84"/>
      <c r="B121" s="84"/>
      <c r="C121" s="84"/>
      <c r="D121" s="84"/>
      <c r="E121" s="315" t="s">
        <v>806</v>
      </c>
      <c r="F121" s="472"/>
      <c r="G121" s="473"/>
      <c r="H121" s="325"/>
      <c r="I121" s="72" t="s">
        <v>818</v>
      </c>
      <c r="J121" s="439"/>
      <c r="K121" s="440"/>
      <c r="L121" s="440"/>
      <c r="M121" s="440"/>
      <c r="N121" s="440"/>
    </row>
    <row r="122" spans="1:14" ht="4.5" customHeight="1" x14ac:dyDescent="0.3">
      <c r="A122" s="84"/>
      <c r="B122" s="84"/>
      <c r="C122" s="84"/>
      <c r="D122" s="84"/>
      <c r="E122" s="67"/>
      <c r="F122" s="62"/>
      <c r="G122" s="62"/>
      <c r="H122" s="62"/>
      <c r="I122" s="62"/>
      <c r="J122" s="62"/>
      <c r="K122" s="62"/>
      <c r="L122" s="62"/>
      <c r="M122" s="62"/>
      <c r="N122" s="72"/>
    </row>
    <row r="123" spans="1:14" ht="0.6" customHeight="1" x14ac:dyDescent="0.3">
      <c r="A123" s="84"/>
      <c r="B123" s="84"/>
      <c r="C123" s="84"/>
      <c r="D123" s="84"/>
      <c r="E123" s="67"/>
      <c r="F123" s="102"/>
      <c r="G123" s="102"/>
      <c r="H123" s="102"/>
      <c r="I123" s="97"/>
      <c r="J123" s="102"/>
      <c r="K123" s="102"/>
      <c r="L123" s="97"/>
      <c r="M123" s="98"/>
      <c r="N123" s="92"/>
    </row>
    <row r="124" spans="1:14" s="63" customFormat="1" ht="31.2" x14ac:dyDescent="0.3">
      <c r="A124" s="62"/>
      <c r="B124" s="60" t="s">
        <v>94</v>
      </c>
      <c r="C124" s="60" t="s">
        <v>95</v>
      </c>
      <c r="D124" s="62"/>
      <c r="E124" s="62"/>
      <c r="F124" s="439"/>
      <c r="G124" s="446"/>
      <c r="H124" s="446"/>
      <c r="I124" s="446"/>
      <c r="J124" s="446"/>
      <c r="K124" s="446"/>
      <c r="L124" s="447"/>
      <c r="M124" s="315" t="s">
        <v>819</v>
      </c>
      <c r="N124" s="327"/>
    </row>
    <row r="125" spans="1:14" s="63" customFormat="1" ht="31.2" x14ac:dyDescent="0.3">
      <c r="A125" s="62"/>
      <c r="B125" s="62"/>
      <c r="C125" s="62"/>
      <c r="D125" s="68"/>
      <c r="E125" s="67" t="s">
        <v>803</v>
      </c>
      <c r="F125" s="439"/>
      <c r="G125" s="446"/>
      <c r="H125" s="446"/>
      <c r="I125" s="446"/>
      <c r="J125" s="446"/>
      <c r="K125" s="446"/>
      <c r="L125" s="447"/>
      <c r="M125" s="315" t="s">
        <v>811</v>
      </c>
      <c r="N125" s="327"/>
    </row>
    <row r="126" spans="1:14" s="63" customFormat="1" x14ac:dyDescent="0.3">
      <c r="A126" s="62"/>
      <c r="B126" s="62"/>
      <c r="C126" s="62"/>
      <c r="D126" s="68"/>
      <c r="E126" s="67" t="s">
        <v>804</v>
      </c>
      <c r="F126" s="439"/>
      <c r="G126" s="446"/>
      <c r="H126" s="447"/>
      <c r="I126" s="72" t="s">
        <v>816</v>
      </c>
      <c r="J126" s="439"/>
      <c r="K126" s="446"/>
      <c r="L126" s="447"/>
      <c r="M126" s="67" t="s">
        <v>820</v>
      </c>
      <c r="N126" s="69"/>
    </row>
    <row r="127" spans="1:14" s="63" customFormat="1" x14ac:dyDescent="0.3">
      <c r="A127" s="62"/>
      <c r="B127" s="62"/>
      <c r="C127" s="62"/>
      <c r="D127" s="68"/>
      <c r="E127" s="67" t="s">
        <v>805</v>
      </c>
      <c r="F127" s="83"/>
      <c r="G127" s="483"/>
      <c r="H127" s="478"/>
      <c r="I127" s="70" t="s">
        <v>809</v>
      </c>
      <c r="J127" s="457"/>
      <c r="K127" s="447"/>
      <c r="L127" s="62"/>
      <c r="M127" s="67" t="s">
        <v>812</v>
      </c>
      <c r="N127" s="69"/>
    </row>
    <row r="128" spans="1:14" ht="31.2" x14ac:dyDescent="0.3">
      <c r="A128" s="84"/>
      <c r="B128" s="84"/>
      <c r="C128" s="84"/>
      <c r="D128" s="84"/>
      <c r="E128" s="315" t="s">
        <v>806</v>
      </c>
      <c r="F128" s="472"/>
      <c r="G128" s="473"/>
      <c r="H128" s="153"/>
      <c r="I128" s="72" t="s">
        <v>818</v>
      </c>
      <c r="J128" s="439"/>
      <c r="K128" s="440"/>
      <c r="L128" s="440"/>
      <c r="M128" s="440"/>
      <c r="N128" s="440"/>
    </row>
    <row r="129" spans="1:16" ht="4.5" customHeight="1" x14ac:dyDescent="0.3">
      <c r="A129" s="84"/>
      <c r="B129" s="84"/>
      <c r="C129" s="84"/>
      <c r="D129" s="84"/>
      <c r="E129" s="67"/>
      <c r="F129" s="89"/>
      <c r="G129" s="89"/>
      <c r="H129" s="85"/>
      <c r="I129" s="72"/>
      <c r="J129" s="89"/>
      <c r="K129" s="89"/>
      <c r="L129" s="86"/>
      <c r="M129" s="87"/>
      <c r="N129" s="72"/>
    </row>
    <row r="130" spans="1:16" s="63" customFormat="1" ht="31.2" x14ac:dyDescent="0.3">
      <c r="A130" s="62"/>
      <c r="B130" s="60" t="s">
        <v>96</v>
      </c>
      <c r="C130" s="60" t="s">
        <v>97</v>
      </c>
      <c r="D130" s="62"/>
      <c r="E130" s="62"/>
      <c r="F130" s="439"/>
      <c r="G130" s="446"/>
      <c r="H130" s="446"/>
      <c r="I130" s="446"/>
      <c r="J130" s="446"/>
      <c r="K130" s="446"/>
      <c r="L130" s="447"/>
      <c r="M130" s="315" t="s">
        <v>819</v>
      </c>
      <c r="N130" s="327"/>
    </row>
    <row r="131" spans="1:16" s="63" customFormat="1" ht="31.2" x14ac:dyDescent="0.3">
      <c r="A131" s="62"/>
      <c r="B131" s="62"/>
      <c r="C131" s="62"/>
      <c r="D131" s="68"/>
      <c r="E131" s="67" t="s">
        <v>803</v>
      </c>
      <c r="F131" s="439"/>
      <c r="G131" s="446"/>
      <c r="H131" s="446"/>
      <c r="I131" s="446"/>
      <c r="J131" s="446"/>
      <c r="K131" s="446"/>
      <c r="L131" s="447"/>
      <c r="M131" s="315" t="s">
        <v>811</v>
      </c>
      <c r="N131" s="327"/>
    </row>
    <row r="132" spans="1:16" s="63" customFormat="1" x14ac:dyDescent="0.3">
      <c r="A132" s="62"/>
      <c r="B132" s="62"/>
      <c r="C132" s="62"/>
      <c r="D132" s="68"/>
      <c r="E132" s="67" t="s">
        <v>804</v>
      </c>
      <c r="F132" s="439"/>
      <c r="G132" s="446"/>
      <c r="H132" s="447"/>
      <c r="I132" s="72" t="s">
        <v>816</v>
      </c>
      <c r="J132" s="439"/>
      <c r="K132" s="446"/>
      <c r="L132" s="447"/>
      <c r="M132" s="67" t="s">
        <v>820</v>
      </c>
      <c r="N132" s="69"/>
    </row>
    <row r="133" spans="1:16" s="63" customFormat="1" x14ac:dyDescent="0.3">
      <c r="A133" s="62"/>
      <c r="B133" s="62"/>
      <c r="C133" s="62"/>
      <c r="D133" s="68"/>
      <c r="E133" s="67" t="s">
        <v>805</v>
      </c>
      <c r="F133" s="83"/>
      <c r="G133" s="483"/>
      <c r="H133" s="484"/>
      <c r="I133" s="70" t="s">
        <v>809</v>
      </c>
      <c r="J133" s="457"/>
      <c r="K133" s="447"/>
      <c r="L133" s="62"/>
      <c r="M133" s="67" t="s">
        <v>812</v>
      </c>
      <c r="N133" s="69"/>
    </row>
    <row r="134" spans="1:16" s="63" customFormat="1" ht="31.2" x14ac:dyDescent="0.3">
      <c r="A134" s="62"/>
      <c r="B134" s="62"/>
      <c r="C134" s="62"/>
      <c r="D134" s="68"/>
      <c r="E134" s="315" t="s">
        <v>806</v>
      </c>
      <c r="F134" s="472"/>
      <c r="G134" s="473"/>
      <c r="H134" s="88"/>
      <c r="I134" s="72" t="s">
        <v>818</v>
      </c>
      <c r="J134" s="439"/>
      <c r="K134" s="440"/>
      <c r="L134" s="440"/>
      <c r="M134" s="440"/>
      <c r="N134" s="440"/>
    </row>
    <row r="135" spans="1:16" ht="4.5" customHeight="1" x14ac:dyDescent="0.3">
      <c r="A135" s="84"/>
      <c r="B135" s="84"/>
      <c r="C135" s="84"/>
      <c r="D135" s="84"/>
      <c r="E135" s="84"/>
      <c r="F135" s="84"/>
      <c r="G135" s="84"/>
      <c r="H135" s="84"/>
      <c r="I135" s="84"/>
      <c r="J135" s="84"/>
      <c r="K135" s="84"/>
      <c r="L135" s="84"/>
      <c r="M135" s="84"/>
      <c r="N135" s="84"/>
    </row>
    <row r="136" spans="1:16" s="63" customFormat="1" x14ac:dyDescent="0.25">
      <c r="A136" s="60" t="s">
        <v>98</v>
      </c>
      <c r="B136" s="60" t="s">
        <v>99</v>
      </c>
      <c r="C136" s="62"/>
      <c r="D136" s="62"/>
      <c r="E136" s="62"/>
      <c r="F136" s="72"/>
      <c r="G136" s="72"/>
      <c r="H136" s="72"/>
      <c r="I136" s="72"/>
      <c r="J136" s="72"/>
      <c r="K136" s="72"/>
      <c r="L136" s="72"/>
      <c r="M136" s="72"/>
      <c r="N136" s="72"/>
    </row>
    <row r="137" spans="1:16" s="63" customFormat="1" ht="46.8" x14ac:dyDescent="0.3">
      <c r="A137" s="62"/>
      <c r="B137" s="60" t="s">
        <v>68</v>
      </c>
      <c r="C137" s="60" t="s">
        <v>756</v>
      </c>
      <c r="D137" s="62"/>
      <c r="E137" s="62"/>
      <c r="F137" s="509"/>
      <c r="G137" s="510"/>
      <c r="H137" s="511"/>
      <c r="I137" s="92" t="s">
        <v>100</v>
      </c>
      <c r="J137" s="509"/>
      <c r="K137" s="512"/>
      <c r="L137" s="513"/>
      <c r="M137" s="315" t="s">
        <v>815</v>
      </c>
      <c r="N137" s="327"/>
    </row>
    <row r="138" spans="1:16" s="63" customFormat="1" x14ac:dyDescent="0.25">
      <c r="A138" s="62"/>
      <c r="B138" s="62"/>
      <c r="C138" s="62"/>
      <c r="D138" s="68"/>
      <c r="E138" s="67" t="s">
        <v>803</v>
      </c>
      <c r="F138" s="439"/>
      <c r="G138" s="440"/>
      <c r="H138" s="440"/>
      <c r="I138" s="440"/>
      <c r="J138" s="440"/>
      <c r="K138" s="440"/>
      <c r="L138" s="441"/>
      <c r="M138" s="67" t="s">
        <v>804</v>
      </c>
      <c r="N138" s="328"/>
    </row>
    <row r="139" spans="1:16" s="63" customFormat="1" x14ac:dyDescent="0.3">
      <c r="A139" s="62"/>
      <c r="B139" s="62"/>
      <c r="C139" s="62"/>
      <c r="D139" s="68"/>
      <c r="E139" s="67" t="s">
        <v>805</v>
      </c>
      <c r="F139" s="83"/>
      <c r="G139" s="70" t="s">
        <v>809</v>
      </c>
      <c r="H139" s="457"/>
      <c r="I139" s="447"/>
      <c r="J139" s="72" t="s">
        <v>818</v>
      </c>
      <c r="K139" s="439"/>
      <c r="L139" s="440"/>
      <c r="M139" s="440"/>
      <c r="N139" s="440"/>
    </row>
    <row r="140" spans="1:16" s="63" customFormat="1" x14ac:dyDescent="0.3">
      <c r="A140" s="62"/>
      <c r="B140" s="62"/>
      <c r="C140" s="62"/>
      <c r="D140" s="68"/>
      <c r="E140" s="67"/>
      <c r="F140" s="103"/>
      <c r="G140" s="92"/>
      <c r="H140" s="104"/>
      <c r="I140" s="105"/>
      <c r="J140" s="72"/>
      <c r="K140" s="106"/>
      <c r="L140" s="106"/>
      <c r="M140" s="106"/>
      <c r="N140" s="106"/>
    </row>
    <row r="141" spans="1:16" ht="28.2" customHeight="1" x14ac:dyDescent="0.3">
      <c r="A141" s="84"/>
      <c r="B141" s="60" t="s">
        <v>69</v>
      </c>
      <c r="C141" s="60" t="s">
        <v>101</v>
      </c>
      <c r="D141" s="84"/>
      <c r="E141" s="84"/>
      <c r="F141" s="480" t="s">
        <v>720</v>
      </c>
      <c r="G141" s="480"/>
      <c r="H141" s="480"/>
      <c r="I141" s="480"/>
      <c r="J141" s="480"/>
      <c r="K141" s="480"/>
      <c r="L141" s="480"/>
      <c r="M141" s="480"/>
      <c r="N141" s="480"/>
      <c r="O141" s="316"/>
      <c r="P141" s="316"/>
    </row>
    <row r="142" spans="1:16" ht="28.2" customHeight="1" x14ac:dyDescent="0.3">
      <c r="A142" s="126"/>
      <c r="B142" s="128" t="s">
        <v>824</v>
      </c>
      <c r="C142" s="273"/>
      <c r="D142" s="273"/>
      <c r="E142" s="273"/>
      <c r="F142" s="242" t="s">
        <v>102</v>
      </c>
      <c r="G142" s="481" t="s">
        <v>841</v>
      </c>
      <c r="H142" s="482"/>
      <c r="I142" s="482"/>
      <c r="J142" s="482"/>
      <c r="K142" s="482"/>
      <c r="L142" s="482"/>
      <c r="M142" s="482"/>
      <c r="N142" s="482"/>
      <c r="O142" s="166"/>
      <c r="P142" s="166"/>
    </row>
    <row r="143" spans="1:16" s="63" customFormat="1" x14ac:dyDescent="0.25">
      <c r="A143" s="62"/>
      <c r="B143" s="109"/>
      <c r="C143" s="110">
        <v>1</v>
      </c>
      <c r="D143" s="128" t="s">
        <v>103</v>
      </c>
      <c r="E143" s="128"/>
      <c r="F143" s="282"/>
      <c r="G143" s="429"/>
      <c r="H143" s="430"/>
      <c r="I143" s="430"/>
      <c r="J143" s="430"/>
      <c r="K143" s="430"/>
      <c r="L143" s="430"/>
      <c r="M143" s="430"/>
      <c r="N143" s="430"/>
      <c r="O143" s="272"/>
      <c r="P143" s="272"/>
    </row>
    <row r="144" spans="1:16" s="63" customFormat="1" x14ac:dyDescent="0.25">
      <c r="A144" s="62"/>
      <c r="B144" s="109"/>
      <c r="C144" s="110">
        <v>2</v>
      </c>
      <c r="D144" s="486" t="s">
        <v>104</v>
      </c>
      <c r="E144" s="487"/>
      <c r="F144" s="282"/>
      <c r="G144" s="430"/>
      <c r="H144" s="485"/>
      <c r="I144" s="485"/>
      <c r="J144" s="485"/>
      <c r="K144" s="485"/>
      <c r="L144" s="485"/>
      <c r="M144" s="485"/>
      <c r="N144" s="485"/>
      <c r="O144" s="272"/>
      <c r="P144" s="272"/>
    </row>
    <row r="145" spans="1:16" s="63" customFormat="1" x14ac:dyDescent="0.25">
      <c r="A145" s="62"/>
      <c r="B145" s="109"/>
      <c r="C145" s="110">
        <v>3</v>
      </c>
      <c r="D145" s="128" t="s">
        <v>826</v>
      </c>
      <c r="E145" s="128"/>
      <c r="F145" s="282"/>
      <c r="G145" s="430"/>
      <c r="H145" s="485"/>
      <c r="I145" s="485"/>
      <c r="J145" s="485"/>
      <c r="K145" s="485"/>
      <c r="L145" s="485"/>
      <c r="M145" s="485"/>
      <c r="N145" s="485"/>
      <c r="O145" s="272"/>
      <c r="P145" s="272"/>
    </row>
    <row r="146" spans="1:16" s="63" customFormat="1" x14ac:dyDescent="0.25">
      <c r="A146" s="62"/>
      <c r="B146" s="109"/>
      <c r="C146" s="110">
        <v>4</v>
      </c>
      <c r="D146" s="128" t="s">
        <v>825</v>
      </c>
      <c r="E146" s="128"/>
      <c r="F146" s="282"/>
      <c r="G146" s="430"/>
      <c r="H146" s="485"/>
      <c r="I146" s="485"/>
      <c r="J146" s="485"/>
      <c r="K146" s="485"/>
      <c r="L146" s="485"/>
      <c r="M146" s="485"/>
      <c r="N146" s="485"/>
      <c r="O146" s="272"/>
      <c r="P146" s="272"/>
    </row>
    <row r="147" spans="1:16" s="63" customFormat="1" x14ac:dyDescent="0.25">
      <c r="A147" s="62"/>
      <c r="B147" s="109"/>
      <c r="C147" s="110">
        <v>5</v>
      </c>
      <c r="D147" s="486" t="s">
        <v>827</v>
      </c>
      <c r="E147" s="488"/>
      <c r="F147" s="282"/>
      <c r="G147" s="430"/>
      <c r="H147" s="485"/>
      <c r="I147" s="485"/>
      <c r="J147" s="485"/>
      <c r="K147" s="485"/>
      <c r="L147" s="485"/>
      <c r="M147" s="485"/>
      <c r="N147" s="485"/>
      <c r="O147" s="272"/>
      <c r="P147" s="272"/>
    </row>
    <row r="148" spans="1:16" s="63" customFormat="1" x14ac:dyDescent="0.25">
      <c r="A148" s="62"/>
      <c r="B148" s="109"/>
      <c r="C148" s="110">
        <v>6</v>
      </c>
      <c r="D148" s="486" t="s">
        <v>828</v>
      </c>
      <c r="E148" s="488"/>
      <c r="F148" s="282"/>
      <c r="G148" s="430"/>
      <c r="H148" s="485"/>
      <c r="I148" s="485"/>
      <c r="J148" s="485"/>
      <c r="K148" s="485"/>
      <c r="L148" s="485"/>
      <c r="M148" s="485"/>
      <c r="N148" s="485"/>
      <c r="O148" s="272"/>
      <c r="P148" s="272"/>
    </row>
    <row r="149" spans="1:16" s="63" customFormat="1" x14ac:dyDescent="0.25">
      <c r="A149" s="62"/>
      <c r="B149" s="109"/>
      <c r="C149" s="110">
        <v>7</v>
      </c>
      <c r="D149" s="486" t="s">
        <v>829</v>
      </c>
      <c r="E149" s="488"/>
      <c r="F149" s="282"/>
      <c r="G149" s="429"/>
      <c r="H149" s="430"/>
      <c r="I149" s="430"/>
      <c r="J149" s="430"/>
      <c r="K149" s="430"/>
      <c r="L149" s="430"/>
      <c r="M149" s="430"/>
      <c r="N149" s="430"/>
    </row>
    <row r="150" spans="1:16" s="63" customFormat="1" x14ac:dyDescent="0.25">
      <c r="A150" s="62"/>
      <c r="B150" s="109"/>
      <c r="C150" s="110">
        <v>8</v>
      </c>
      <c r="D150" s="486" t="s">
        <v>830</v>
      </c>
      <c r="E150" s="488"/>
      <c r="F150" s="281"/>
      <c r="G150" s="489"/>
      <c r="H150" s="490"/>
      <c r="I150" s="490"/>
      <c r="J150" s="490"/>
      <c r="K150" s="490"/>
      <c r="L150" s="490"/>
      <c r="M150" s="490"/>
      <c r="N150" s="490"/>
    </row>
    <row r="151" spans="1:16" s="63" customFormat="1" ht="13.8" customHeight="1" x14ac:dyDescent="0.25">
      <c r="A151" s="62"/>
      <c r="B151" s="109"/>
      <c r="C151" s="110"/>
      <c r="D151" s="127"/>
      <c r="E151" s="298"/>
      <c r="F151" s="340"/>
      <c r="G151" s="272"/>
      <c r="H151" s="298"/>
      <c r="I151" s="298"/>
      <c r="J151" s="298"/>
      <c r="K151" s="298"/>
      <c r="L151" s="298"/>
      <c r="M151" s="298"/>
      <c r="N151" s="298"/>
    </row>
    <row r="152" spans="1:16" s="63" customFormat="1" ht="13.2" customHeight="1" x14ac:dyDescent="0.25">
      <c r="A152" s="60" t="s">
        <v>98</v>
      </c>
      <c r="B152" s="60" t="s">
        <v>757</v>
      </c>
      <c r="C152" s="62"/>
      <c r="D152" s="62"/>
      <c r="E152" s="62"/>
      <c r="F152" s="72"/>
      <c r="G152" s="72"/>
      <c r="H152" s="72"/>
      <c r="I152" s="72"/>
      <c r="J152" s="72"/>
      <c r="K152" s="72"/>
      <c r="L152" s="72"/>
      <c r="M152" s="72"/>
      <c r="N152" s="72"/>
    </row>
    <row r="153" spans="1:16" s="63" customFormat="1" ht="2.25" customHeight="1" x14ac:dyDescent="0.25">
      <c r="A153" s="60"/>
      <c r="B153" s="60"/>
      <c r="C153" s="62"/>
      <c r="D153" s="62"/>
      <c r="E153" s="62"/>
      <c r="F153" s="72"/>
      <c r="G153" s="72"/>
      <c r="H153" s="72"/>
      <c r="I153" s="72"/>
      <c r="J153" s="72"/>
      <c r="K153" s="72"/>
      <c r="L153" s="72"/>
      <c r="M153" s="72"/>
      <c r="N153" s="72"/>
    </row>
    <row r="154" spans="1:16" ht="13.2" customHeight="1" x14ac:dyDescent="0.3">
      <c r="A154" s="84"/>
      <c r="B154" s="60" t="s">
        <v>84</v>
      </c>
      <c r="C154" s="60" t="s">
        <v>105</v>
      </c>
      <c r="D154" s="84"/>
      <c r="E154" s="84"/>
      <c r="F154" s="84"/>
      <c r="G154" s="84"/>
      <c r="H154" s="84"/>
      <c r="I154" s="84"/>
      <c r="J154" s="84"/>
      <c r="K154" s="84"/>
      <c r="L154" s="84"/>
      <c r="M154" s="84"/>
      <c r="N154" s="84"/>
    </row>
    <row r="155" spans="1:16" s="63" customFormat="1" ht="116.4" customHeight="1" x14ac:dyDescent="0.25">
      <c r="A155" s="137" t="s">
        <v>106</v>
      </c>
      <c r="B155" s="133"/>
      <c r="C155" s="133"/>
      <c r="D155" s="133"/>
      <c r="E155" s="493" t="s">
        <v>833</v>
      </c>
      <c r="F155" s="494"/>
      <c r="G155" s="495"/>
      <c r="H155" s="271" t="s">
        <v>831</v>
      </c>
      <c r="I155" s="139" t="s">
        <v>1009</v>
      </c>
      <c r="J155" s="139" t="s">
        <v>1070</v>
      </c>
      <c r="K155" s="491" t="s">
        <v>832</v>
      </c>
      <c r="L155" s="492"/>
      <c r="M155" s="492"/>
      <c r="N155" s="492"/>
    </row>
    <row r="156" spans="1:16" s="63" customFormat="1" ht="13.5" customHeight="1" x14ac:dyDescent="0.25">
      <c r="A156" s="134"/>
      <c r="B156" s="127"/>
      <c r="C156" s="127"/>
      <c r="D156" s="127"/>
      <c r="E156" s="496"/>
      <c r="F156" s="497"/>
      <c r="G156" s="498"/>
      <c r="H156" s="138"/>
      <c r="I156" s="140"/>
      <c r="J156" s="140"/>
      <c r="K156" s="143"/>
      <c r="L156" s="144"/>
      <c r="M156" s="144"/>
      <c r="N156" s="144"/>
    </row>
    <row r="157" spans="1:16" s="63" customFormat="1" ht="1.2" customHeight="1" x14ac:dyDescent="0.25">
      <c r="A157" s="134"/>
      <c r="B157" s="127"/>
      <c r="C157" s="127"/>
      <c r="D157" s="127"/>
      <c r="E157" s="496"/>
      <c r="F157" s="497"/>
      <c r="G157" s="498"/>
      <c r="H157" s="138"/>
      <c r="I157" s="140"/>
      <c r="J157" s="140"/>
      <c r="K157" s="143"/>
      <c r="L157" s="144"/>
      <c r="M157" s="144"/>
      <c r="N157" s="144"/>
    </row>
    <row r="158" spans="1:16" s="63" customFormat="1" ht="26.4" customHeight="1" x14ac:dyDescent="0.25">
      <c r="A158" s="134"/>
      <c r="B158" s="127"/>
      <c r="C158" s="127"/>
      <c r="D158" s="127"/>
      <c r="E158" s="504" t="s">
        <v>834</v>
      </c>
      <c r="F158" s="505"/>
      <c r="G158" s="111"/>
      <c r="H158" s="138"/>
      <c r="I158" s="140"/>
      <c r="J158" s="140"/>
      <c r="K158" s="143"/>
      <c r="L158" s="144"/>
      <c r="M158" s="144"/>
      <c r="N158" s="144"/>
    </row>
    <row r="159" spans="1:16" s="63" customFormat="1" ht="18.600000000000001" customHeight="1" x14ac:dyDescent="0.3">
      <c r="A159" s="135"/>
      <c r="B159" s="136"/>
      <c r="C159" s="136"/>
      <c r="D159" s="136"/>
      <c r="E159" s="506"/>
      <c r="F159" s="507"/>
      <c r="G159" s="355" t="s">
        <v>102</v>
      </c>
      <c r="H159" s="138"/>
      <c r="I159" s="140"/>
      <c r="J159" s="354"/>
      <c r="K159" s="356" t="s">
        <v>665</v>
      </c>
      <c r="L159" s="508" t="s">
        <v>107</v>
      </c>
      <c r="M159" s="508"/>
      <c r="N159" s="508"/>
    </row>
    <row r="160" spans="1:16" s="63" customFormat="1" ht="44.4" customHeight="1" x14ac:dyDescent="0.25">
      <c r="A160" s="499" t="s">
        <v>813</v>
      </c>
      <c r="B160" s="500"/>
      <c r="C160" s="500"/>
      <c r="D160" s="500"/>
      <c r="E160" s="501"/>
      <c r="F160" s="501"/>
      <c r="G160" s="357"/>
      <c r="H160" s="357"/>
      <c r="I160" s="357"/>
      <c r="J160" s="358"/>
      <c r="K160" s="357"/>
      <c r="L160" s="501"/>
      <c r="M160" s="501"/>
      <c r="N160" s="501"/>
    </row>
    <row r="161" spans="1:19" s="63" customFormat="1" ht="35.4" customHeight="1" x14ac:dyDescent="0.25">
      <c r="A161" s="499" t="s">
        <v>1058</v>
      </c>
      <c r="B161" s="500"/>
      <c r="C161" s="500"/>
      <c r="D161" s="500"/>
      <c r="E161" s="501"/>
      <c r="F161" s="501"/>
      <c r="G161" s="357"/>
      <c r="H161" s="357"/>
      <c r="I161" s="357"/>
      <c r="J161" s="358"/>
      <c r="K161" s="357"/>
      <c r="L161" s="501"/>
      <c r="M161" s="501"/>
      <c r="N161" s="501"/>
    </row>
    <row r="162" spans="1:19" s="63" customFormat="1" ht="36.6" customHeight="1" x14ac:dyDescent="0.25">
      <c r="A162" s="499" t="s">
        <v>1059</v>
      </c>
      <c r="B162" s="500"/>
      <c r="C162" s="500"/>
      <c r="D162" s="500"/>
      <c r="E162" s="501"/>
      <c r="F162" s="501"/>
      <c r="G162" s="357"/>
      <c r="H162" s="357"/>
      <c r="I162" s="357"/>
      <c r="J162" s="358"/>
      <c r="K162" s="357"/>
      <c r="L162" s="501"/>
      <c r="M162" s="501"/>
      <c r="N162" s="501"/>
    </row>
    <row r="163" spans="1:19" s="63" customFormat="1" ht="34.200000000000003" customHeight="1" x14ac:dyDescent="0.25">
      <c r="A163" s="499" t="s">
        <v>1060</v>
      </c>
      <c r="B163" s="500"/>
      <c r="C163" s="500"/>
      <c r="D163" s="500"/>
      <c r="E163" s="501"/>
      <c r="F163" s="501"/>
      <c r="G163" s="357"/>
      <c r="H163" s="357"/>
      <c r="I163" s="357"/>
      <c r="J163" s="358"/>
      <c r="K163" s="357"/>
      <c r="L163" s="501"/>
      <c r="M163" s="501"/>
      <c r="N163" s="501"/>
    </row>
    <row r="164" spans="1:19" s="63" customFormat="1" ht="32.4" customHeight="1" x14ac:dyDescent="0.25">
      <c r="A164" s="499" t="s">
        <v>814</v>
      </c>
      <c r="B164" s="500"/>
      <c r="C164" s="500"/>
      <c r="D164" s="500"/>
      <c r="E164" s="501"/>
      <c r="F164" s="501"/>
      <c r="G164" s="357"/>
      <c r="H164" s="357"/>
      <c r="I164" s="357"/>
      <c r="J164" s="358"/>
      <c r="K164" s="357"/>
      <c r="L164" s="501"/>
      <c r="M164" s="501"/>
      <c r="N164" s="501"/>
    </row>
    <row r="165" spans="1:19" s="63" customFormat="1" ht="33" customHeight="1" x14ac:dyDescent="0.25">
      <c r="A165" s="499" t="s">
        <v>835</v>
      </c>
      <c r="B165" s="500"/>
      <c r="C165" s="500"/>
      <c r="D165" s="500"/>
      <c r="E165" s="501"/>
      <c r="F165" s="501"/>
      <c r="G165" s="357"/>
      <c r="H165" s="357"/>
      <c r="I165" s="357"/>
      <c r="J165" s="358"/>
      <c r="K165" s="357"/>
      <c r="L165" s="501"/>
      <c r="M165" s="501"/>
      <c r="N165" s="501"/>
    </row>
    <row r="166" spans="1:19" s="63" customFormat="1" ht="24" customHeight="1" x14ac:dyDescent="0.25">
      <c r="A166" s="499" t="s">
        <v>836</v>
      </c>
      <c r="B166" s="500"/>
      <c r="C166" s="500"/>
      <c r="D166" s="500"/>
      <c r="E166" s="501"/>
      <c r="F166" s="501"/>
      <c r="G166" s="357"/>
      <c r="H166" s="357"/>
      <c r="I166" s="357"/>
      <c r="J166" s="358"/>
      <c r="K166" s="357"/>
      <c r="L166" s="501"/>
      <c r="M166" s="501"/>
      <c r="N166" s="501"/>
    </row>
    <row r="167" spans="1:19" s="63" customFormat="1" ht="32.4" customHeight="1" x14ac:dyDescent="0.25">
      <c r="A167" s="499" t="s">
        <v>1061</v>
      </c>
      <c r="B167" s="500"/>
      <c r="C167" s="500"/>
      <c r="D167" s="500"/>
      <c r="E167" s="501"/>
      <c r="F167" s="501"/>
      <c r="G167" s="357"/>
      <c r="H167" s="357"/>
      <c r="I167" s="357"/>
      <c r="J167" s="358"/>
      <c r="K167" s="357"/>
      <c r="L167" s="501"/>
      <c r="M167" s="501"/>
      <c r="N167" s="501"/>
    </row>
    <row r="168" spans="1:19" s="63" customFormat="1" ht="33" customHeight="1" x14ac:dyDescent="0.25">
      <c r="A168" s="502" t="s">
        <v>1062</v>
      </c>
      <c r="B168" s="503"/>
      <c r="C168" s="503"/>
      <c r="D168" s="503"/>
      <c r="E168" s="501"/>
      <c r="F168" s="501"/>
      <c r="G168" s="357"/>
      <c r="H168" s="357"/>
      <c r="I168" s="357"/>
      <c r="J168" s="358"/>
      <c r="K168" s="357"/>
      <c r="L168" s="501"/>
      <c r="M168" s="501"/>
      <c r="N168" s="501"/>
    </row>
    <row r="169" spans="1:19" s="63" customFormat="1" ht="32.4" customHeight="1" x14ac:dyDescent="0.25">
      <c r="A169" s="499" t="s">
        <v>837</v>
      </c>
      <c r="B169" s="500"/>
      <c r="C169" s="500"/>
      <c r="D169" s="500"/>
      <c r="E169" s="501"/>
      <c r="F169" s="501"/>
      <c r="G169" s="357"/>
      <c r="H169" s="357"/>
      <c r="I169" s="357"/>
      <c r="J169" s="358"/>
      <c r="K169" s="357"/>
      <c r="L169" s="501"/>
      <c r="M169" s="501"/>
      <c r="N169" s="501"/>
    </row>
    <row r="170" spans="1:19" s="63" customFormat="1" ht="32.4" customHeight="1" x14ac:dyDescent="0.25">
      <c r="A170" s="499" t="s">
        <v>838</v>
      </c>
      <c r="B170" s="500"/>
      <c r="C170" s="500"/>
      <c r="D170" s="500"/>
      <c r="E170" s="501"/>
      <c r="F170" s="501"/>
      <c r="G170" s="357"/>
      <c r="H170" s="357"/>
      <c r="I170" s="357"/>
      <c r="J170" s="358"/>
      <c r="K170" s="357"/>
      <c r="L170" s="501"/>
      <c r="M170" s="501"/>
      <c r="N170" s="501"/>
    </row>
    <row r="171" spans="1:19" s="63" customFormat="1" ht="24" customHeight="1" x14ac:dyDescent="0.25">
      <c r="A171" s="499" t="s">
        <v>839</v>
      </c>
      <c r="B171" s="500"/>
      <c r="C171" s="500"/>
      <c r="D171" s="500"/>
      <c r="E171" s="501"/>
      <c r="F171" s="501"/>
      <c r="G171" s="357"/>
      <c r="H171" s="357"/>
      <c r="I171" s="357"/>
      <c r="J171" s="358"/>
      <c r="K171" s="357"/>
      <c r="L171" s="501"/>
      <c r="M171" s="501"/>
      <c r="N171" s="501"/>
    </row>
    <row r="172" spans="1:19" s="63" customFormat="1" ht="36.6" customHeight="1" x14ac:dyDescent="0.25">
      <c r="A172" s="499" t="s">
        <v>840</v>
      </c>
      <c r="B172" s="500"/>
      <c r="C172" s="500"/>
      <c r="D172" s="500"/>
      <c r="E172" s="501"/>
      <c r="F172" s="501"/>
      <c r="G172" s="357"/>
      <c r="H172" s="357"/>
      <c r="I172" s="357"/>
      <c r="J172" s="358"/>
      <c r="K172" s="357"/>
      <c r="L172" s="501"/>
      <c r="M172" s="501"/>
      <c r="N172" s="501"/>
    </row>
    <row r="173" spans="1:19" s="63" customFormat="1" ht="17.399999999999999" customHeight="1" x14ac:dyDescent="0.3">
      <c r="A173" s="62"/>
      <c r="B173" s="62"/>
      <c r="C173" s="62"/>
      <c r="D173" s="62"/>
      <c r="E173" s="62"/>
      <c r="F173" s="60"/>
      <c r="G173" s="60"/>
      <c r="H173" s="72"/>
      <c r="I173" s="112" t="s">
        <v>108</v>
      </c>
      <c r="J173" s="113">
        <f>SUM(J160:N172)</f>
        <v>0</v>
      </c>
      <c r="K173" s="72"/>
      <c r="L173" s="62"/>
      <c r="M173" s="62"/>
      <c r="N173" s="62"/>
    </row>
    <row r="174" spans="1:19" ht="15" customHeight="1" x14ac:dyDescent="0.3">
      <c r="A174" s="79" t="s">
        <v>109</v>
      </c>
      <c r="B174" s="79"/>
      <c r="C174" s="79" t="s">
        <v>110</v>
      </c>
      <c r="D174" s="84"/>
      <c r="E174" s="84"/>
      <c r="F174" s="84"/>
      <c r="G174" s="84"/>
      <c r="H174" s="84"/>
      <c r="I174" s="84"/>
      <c r="J174" s="84"/>
      <c r="K174" s="84"/>
      <c r="L174" s="79"/>
      <c r="M174" s="79"/>
      <c r="N174" s="84"/>
    </row>
    <row r="175" spans="1:19" ht="171.75" customHeight="1" x14ac:dyDescent="0.3">
      <c r="A175" s="114"/>
      <c r="B175" s="142"/>
      <c r="C175" s="142"/>
      <c r="D175" s="142"/>
      <c r="E175" s="142"/>
      <c r="F175" s="142"/>
      <c r="G175" s="142"/>
      <c r="H175" s="142"/>
      <c r="I175" s="142"/>
      <c r="J175" s="142"/>
      <c r="K175" s="142"/>
      <c r="L175" s="142"/>
      <c r="M175" s="142"/>
      <c r="N175" s="142"/>
      <c r="O175" s="141"/>
      <c r="P175" s="141"/>
      <c r="Q175" s="141"/>
      <c r="R175" s="141"/>
      <c r="S175" s="141"/>
    </row>
    <row r="176" spans="1:19" s="63" customFormat="1" ht="12" customHeight="1" x14ac:dyDescent="0.3">
      <c r="A176" s="78"/>
      <c r="B176" s="59"/>
      <c r="C176" s="59"/>
      <c r="D176" s="59"/>
      <c r="E176" s="59"/>
      <c r="F176" s="59"/>
      <c r="G176" s="59"/>
      <c r="H176" s="59"/>
      <c r="I176" s="59"/>
      <c r="J176" s="59"/>
      <c r="K176" s="59"/>
      <c r="L176" s="59"/>
      <c r="M176" s="59"/>
      <c r="O176" s="141"/>
      <c r="P176" s="141"/>
      <c r="Q176" s="141"/>
      <c r="R176" s="141"/>
      <c r="S176" s="141"/>
    </row>
    <row r="177" spans="1:13" s="63" customFormat="1" ht="12" customHeight="1" x14ac:dyDescent="0.3">
      <c r="A177" s="115"/>
      <c r="B177" s="59"/>
      <c r="C177" s="59"/>
      <c r="D177" s="59"/>
      <c r="E177" s="59"/>
      <c r="F177" s="59"/>
      <c r="G177" s="59"/>
      <c r="H177" s="59"/>
      <c r="I177" s="59"/>
      <c r="J177" s="59"/>
      <c r="K177" s="59"/>
      <c r="L177" s="59"/>
      <c r="M177" s="59"/>
    </row>
    <row r="178" spans="1:13" s="63" customFormat="1" ht="12" customHeight="1" x14ac:dyDescent="0.3">
      <c r="A178" s="78"/>
      <c r="B178" s="59"/>
      <c r="C178" s="59"/>
      <c r="D178" s="59"/>
      <c r="E178" s="59"/>
      <c r="F178" s="59"/>
      <c r="G178" s="59"/>
      <c r="H178" s="59"/>
      <c r="I178" s="59"/>
      <c r="J178" s="59"/>
      <c r="K178" s="59"/>
      <c r="L178" s="59"/>
      <c r="M178" s="59"/>
    </row>
    <row r="179" spans="1:13" s="63" customFormat="1" ht="12" customHeight="1" x14ac:dyDescent="0.3">
      <c r="A179" s="78"/>
      <c r="B179" s="59"/>
      <c r="C179" s="59"/>
      <c r="D179" s="59"/>
      <c r="E179" s="59"/>
      <c r="F179" s="59"/>
      <c r="G179" s="59"/>
      <c r="H179" s="59"/>
      <c r="I179" s="59"/>
      <c r="J179" s="59"/>
      <c r="K179" s="59"/>
      <c r="L179" s="59"/>
      <c r="M179" s="59"/>
    </row>
    <row r="180" spans="1:13" s="63" customFormat="1" ht="12" customHeight="1" x14ac:dyDescent="0.3">
      <c r="B180" s="59"/>
      <c r="C180" s="59"/>
      <c r="D180" s="59"/>
      <c r="E180" s="59"/>
      <c r="F180" s="59"/>
      <c r="G180" s="59"/>
      <c r="H180" s="59"/>
      <c r="I180" s="59"/>
      <c r="J180" s="59"/>
      <c r="K180" s="59"/>
      <c r="L180" s="59"/>
      <c r="M180" s="59"/>
    </row>
    <row r="181" spans="1:13" s="63" customFormat="1" ht="12" customHeight="1" x14ac:dyDescent="0.3">
      <c r="A181" s="116"/>
      <c r="B181" s="59"/>
      <c r="C181" s="59"/>
      <c r="D181" s="59"/>
      <c r="E181" s="59"/>
      <c r="F181" s="59"/>
      <c r="G181" s="59"/>
      <c r="H181" s="59"/>
      <c r="I181" s="59"/>
      <c r="J181" s="59"/>
      <c r="K181" s="59"/>
      <c r="L181" s="59"/>
      <c r="M181" s="59"/>
    </row>
    <row r="182" spans="1:13" s="63" customFormat="1" ht="12" customHeight="1" x14ac:dyDescent="0.3">
      <c r="A182" s="116"/>
      <c r="B182" s="59"/>
      <c r="C182" s="59"/>
      <c r="D182" s="59"/>
      <c r="E182" s="59"/>
      <c r="F182" s="59"/>
      <c r="G182" s="59"/>
      <c r="H182" s="59"/>
      <c r="I182" s="59"/>
      <c r="J182" s="59"/>
      <c r="K182" s="59"/>
      <c r="L182" s="59"/>
      <c r="M182" s="59"/>
    </row>
    <row r="183" spans="1:13" s="63" customFormat="1" ht="12" customHeight="1" x14ac:dyDescent="0.3">
      <c r="A183" s="116"/>
      <c r="B183" s="59"/>
      <c r="C183" s="59"/>
      <c r="D183" s="59"/>
      <c r="E183" s="59"/>
      <c r="F183" s="59"/>
      <c r="G183" s="59"/>
      <c r="H183" s="59"/>
      <c r="I183" s="59"/>
      <c r="J183" s="59"/>
      <c r="K183" s="59"/>
      <c r="L183" s="59"/>
      <c r="M183" s="59"/>
    </row>
    <row r="184" spans="1:13" s="63" customFormat="1" ht="12" customHeight="1" x14ac:dyDescent="0.3">
      <c r="A184" s="115"/>
      <c r="B184" s="59"/>
      <c r="C184" s="59"/>
      <c r="D184" s="59"/>
      <c r="E184" s="59"/>
      <c r="F184" s="59"/>
      <c r="G184" s="59"/>
      <c r="H184" s="59"/>
      <c r="I184" s="59"/>
      <c r="J184" s="59"/>
      <c r="K184" s="59"/>
      <c r="L184" s="59"/>
      <c r="M184" s="59"/>
    </row>
    <row r="185" spans="1:13" s="63" customFormat="1" ht="12" customHeight="1" x14ac:dyDescent="0.3">
      <c r="B185" s="59"/>
      <c r="C185" s="59"/>
      <c r="D185" s="59"/>
      <c r="E185" s="59"/>
      <c r="F185" s="59"/>
      <c r="G185" s="59"/>
      <c r="H185" s="59"/>
      <c r="I185" s="59"/>
      <c r="J185" s="59"/>
      <c r="K185" s="59"/>
      <c r="L185" s="59"/>
      <c r="M185" s="59"/>
    </row>
    <row r="186" spans="1:13" s="63" customFormat="1" ht="12" customHeight="1" x14ac:dyDescent="0.3">
      <c r="B186" s="59"/>
      <c r="C186" s="59"/>
      <c r="D186" s="59"/>
      <c r="E186" s="59"/>
      <c r="F186" s="59"/>
      <c r="G186" s="59"/>
      <c r="H186" s="59"/>
      <c r="I186" s="59"/>
      <c r="J186" s="59"/>
      <c r="K186" s="59"/>
      <c r="L186" s="59"/>
      <c r="M186" s="59"/>
    </row>
    <row r="187" spans="1:13" s="63" customFormat="1" ht="12" customHeight="1" x14ac:dyDescent="0.3">
      <c r="B187" s="59"/>
      <c r="C187" s="59"/>
      <c r="D187" s="59"/>
      <c r="E187" s="59"/>
      <c r="F187" s="59"/>
      <c r="G187" s="59"/>
      <c r="H187" s="59"/>
      <c r="I187" s="59"/>
      <c r="J187" s="59"/>
      <c r="K187" s="59"/>
      <c r="L187" s="59"/>
      <c r="M187" s="59"/>
    </row>
    <row r="188" spans="1:13" s="63" customFormat="1" ht="12" customHeight="1" x14ac:dyDescent="0.3">
      <c r="B188" s="59"/>
      <c r="C188" s="59"/>
      <c r="D188" s="59"/>
      <c r="E188" s="59"/>
      <c r="F188" s="59"/>
      <c r="G188" s="59"/>
      <c r="H188" s="59"/>
      <c r="I188" s="59"/>
      <c r="J188" s="59"/>
      <c r="K188" s="59"/>
      <c r="L188" s="59"/>
      <c r="M188" s="59"/>
    </row>
    <row r="189" spans="1:13" ht="12" customHeight="1" x14ac:dyDescent="0.3"/>
    <row r="190" spans="1:13" ht="12" customHeight="1" x14ac:dyDescent="0.3">
      <c r="A190" s="117"/>
    </row>
    <row r="191" spans="1:13" ht="12" customHeight="1" x14ac:dyDescent="0.3"/>
    <row r="192" spans="1:13" ht="12" customHeight="1" x14ac:dyDescent="0.3"/>
    <row r="193" ht="12" customHeight="1" x14ac:dyDescent="0.3"/>
    <row r="194" ht="12" customHeight="1" x14ac:dyDescent="0.3"/>
    <row r="195" ht="12" customHeight="1" x14ac:dyDescent="0.3"/>
    <row r="196" ht="12" customHeight="1" x14ac:dyDescent="0.3"/>
    <row r="197" ht="12" customHeight="1" x14ac:dyDescent="0.3"/>
    <row r="198" ht="12" customHeight="1" x14ac:dyDescent="0.3"/>
    <row r="199" ht="12" customHeight="1" x14ac:dyDescent="0.3"/>
    <row r="200" ht="12" customHeight="1" x14ac:dyDescent="0.3"/>
    <row r="201" ht="12" customHeight="1" x14ac:dyDescent="0.3"/>
    <row r="202" ht="12" customHeight="1" x14ac:dyDescent="0.3"/>
    <row r="203" ht="12" customHeight="1" x14ac:dyDescent="0.3"/>
    <row r="204" ht="12" customHeight="1" x14ac:dyDescent="0.3"/>
    <row r="205" ht="12" customHeight="1" x14ac:dyDescent="0.3"/>
    <row r="206" ht="12" customHeight="1" x14ac:dyDescent="0.3"/>
    <row r="207" ht="12" customHeight="1" x14ac:dyDescent="0.3"/>
    <row r="208" ht="12" customHeight="1" x14ac:dyDescent="0.3"/>
    <row r="209" ht="12" customHeight="1" x14ac:dyDescent="0.3"/>
    <row r="210" ht="12" customHeight="1" x14ac:dyDescent="0.3"/>
    <row r="212" ht="12" customHeight="1" x14ac:dyDescent="0.3"/>
    <row r="213" ht="12" customHeight="1" x14ac:dyDescent="0.3"/>
    <row r="214" ht="12" customHeight="1" x14ac:dyDescent="0.3"/>
    <row r="215" ht="12" customHeight="1" x14ac:dyDescent="0.3"/>
    <row r="216" ht="12" customHeight="1" x14ac:dyDescent="0.3"/>
    <row r="217" ht="12" customHeight="1" x14ac:dyDescent="0.3"/>
    <row r="218" ht="12" customHeight="1" x14ac:dyDescent="0.3"/>
    <row r="219" ht="12" customHeight="1" x14ac:dyDescent="0.3"/>
    <row r="220" ht="12" customHeight="1" x14ac:dyDescent="0.3"/>
    <row r="221" ht="12" customHeight="1" x14ac:dyDescent="0.3"/>
    <row r="222" ht="12" customHeight="1" x14ac:dyDescent="0.3"/>
    <row r="223" ht="12" customHeight="1" x14ac:dyDescent="0.3"/>
    <row r="224" ht="12" customHeight="1" x14ac:dyDescent="0.3"/>
    <row r="225" ht="12" customHeight="1" x14ac:dyDescent="0.3"/>
    <row r="226" ht="12" customHeight="1" x14ac:dyDescent="0.3"/>
    <row r="227" ht="12" customHeight="1" x14ac:dyDescent="0.3"/>
    <row r="228" ht="12" customHeight="1" x14ac:dyDescent="0.3"/>
    <row r="229" ht="12" customHeight="1" x14ac:dyDescent="0.3"/>
    <row r="230" ht="12" customHeight="1" x14ac:dyDescent="0.3"/>
    <row r="231" ht="12" customHeight="1" x14ac:dyDescent="0.3"/>
  </sheetData>
  <sheetProtection algorithmName="SHA-512" hashValue="rVO0Cx5c/alXmcR8GNjnduMFMAXjokBFiuEDN30c90Dbp4mj5uG+QO8qI8fggZwDiP0eONVsk07D3T6Tiy2lfw==" saltValue="qJsElzjjn4c9gPVmWvvtog==" spinCount="100000" sheet="1" selectLockedCells="1"/>
  <mergeCells count="206">
    <mergeCell ref="E109:G109"/>
    <mergeCell ref="L109:M109"/>
    <mergeCell ref="J29:N29"/>
    <mergeCell ref="J101:N101"/>
    <mergeCell ref="E102:I102"/>
    <mergeCell ref="J62:K62"/>
    <mergeCell ref="F63:G63"/>
    <mergeCell ref="J84:K84"/>
    <mergeCell ref="J91:K91"/>
    <mergeCell ref="F85:G85"/>
    <mergeCell ref="F82:L82"/>
    <mergeCell ref="F83:H83"/>
    <mergeCell ref="J83:L83"/>
    <mergeCell ref="F77:H77"/>
    <mergeCell ref="J77:L77"/>
    <mergeCell ref="F89:L89"/>
    <mergeCell ref="F90:H90"/>
    <mergeCell ref="J90:L90"/>
    <mergeCell ref="J78:K78"/>
    <mergeCell ref="F101:G101"/>
    <mergeCell ref="J85:N85"/>
    <mergeCell ref="J92:N92"/>
    <mergeCell ref="E93:I93"/>
    <mergeCell ref="E86:I86"/>
    <mergeCell ref="F105:L105"/>
    <mergeCell ref="F106:H106"/>
    <mergeCell ref="J106:L106"/>
    <mergeCell ref="F108:G108"/>
    <mergeCell ref="J108:N108"/>
    <mergeCell ref="A164:D164"/>
    <mergeCell ref="E164:F164"/>
    <mergeCell ref="L164:N164"/>
    <mergeCell ref="A165:D165"/>
    <mergeCell ref="E165:F165"/>
    <mergeCell ref="L165:N165"/>
    <mergeCell ref="A162:D162"/>
    <mergeCell ref="E162:F162"/>
    <mergeCell ref="J107:K107"/>
    <mergeCell ref="A163:D163"/>
    <mergeCell ref="E163:F163"/>
    <mergeCell ref="L163:N163"/>
    <mergeCell ref="A160:D160"/>
    <mergeCell ref="E160:F160"/>
    <mergeCell ref="L160:N160"/>
    <mergeCell ref="A161:D161"/>
    <mergeCell ref="E161:F161"/>
    <mergeCell ref="L161:N161"/>
    <mergeCell ref="E158:F159"/>
    <mergeCell ref="L159:N159"/>
    <mergeCell ref="L162:N162"/>
    <mergeCell ref="H139:I139"/>
    <mergeCell ref="F137:H137"/>
    <mergeCell ref="J137:L137"/>
    <mergeCell ref="A172:D172"/>
    <mergeCell ref="E172:F172"/>
    <mergeCell ref="L172:N172"/>
    <mergeCell ref="A168:D168"/>
    <mergeCell ref="E168:F168"/>
    <mergeCell ref="L168:N168"/>
    <mergeCell ref="A166:D166"/>
    <mergeCell ref="E166:F166"/>
    <mergeCell ref="L166:N166"/>
    <mergeCell ref="A167:D167"/>
    <mergeCell ref="E167:F167"/>
    <mergeCell ref="L167:N167"/>
    <mergeCell ref="A170:D170"/>
    <mergeCell ref="E170:F170"/>
    <mergeCell ref="L170:N170"/>
    <mergeCell ref="A171:D171"/>
    <mergeCell ref="E171:F171"/>
    <mergeCell ref="L171:N171"/>
    <mergeCell ref="A169:D169"/>
    <mergeCell ref="E169:F169"/>
    <mergeCell ref="L169:N169"/>
    <mergeCell ref="G144:N144"/>
    <mergeCell ref="D144:E144"/>
    <mergeCell ref="D147:E147"/>
    <mergeCell ref="D148:E148"/>
    <mergeCell ref="D149:E149"/>
    <mergeCell ref="D150:E150"/>
    <mergeCell ref="G150:N150"/>
    <mergeCell ref="K155:N155"/>
    <mergeCell ref="G145:N145"/>
    <mergeCell ref="G146:N146"/>
    <mergeCell ref="G147:N147"/>
    <mergeCell ref="G148:N148"/>
    <mergeCell ref="E155:G157"/>
    <mergeCell ref="F141:N141"/>
    <mergeCell ref="G142:N142"/>
    <mergeCell ref="F131:L131"/>
    <mergeCell ref="F132:H132"/>
    <mergeCell ref="J132:L132"/>
    <mergeCell ref="J133:K133"/>
    <mergeCell ref="G133:H133"/>
    <mergeCell ref="J127:K127"/>
    <mergeCell ref="F130:L130"/>
    <mergeCell ref="G127:H127"/>
    <mergeCell ref="J128:N128"/>
    <mergeCell ref="F134:G134"/>
    <mergeCell ref="J134:N134"/>
    <mergeCell ref="F138:L138"/>
    <mergeCell ref="F128:G128"/>
    <mergeCell ref="K139:N139"/>
    <mergeCell ref="F124:L124"/>
    <mergeCell ref="F125:L125"/>
    <mergeCell ref="F126:H126"/>
    <mergeCell ref="J126:L126"/>
    <mergeCell ref="F119:H119"/>
    <mergeCell ref="J119:L119"/>
    <mergeCell ref="J120:K120"/>
    <mergeCell ref="F121:G121"/>
    <mergeCell ref="J121:N121"/>
    <mergeCell ref="F79:G79"/>
    <mergeCell ref="F72:G72"/>
    <mergeCell ref="F75:L75"/>
    <mergeCell ref="F76:L76"/>
    <mergeCell ref="E73:I73"/>
    <mergeCell ref="J72:N72"/>
    <mergeCell ref="J79:N79"/>
    <mergeCell ref="F118:L118"/>
    <mergeCell ref="F112:L112"/>
    <mergeCell ref="F113:H113"/>
    <mergeCell ref="J113:L113"/>
    <mergeCell ref="J114:K114"/>
    <mergeCell ref="G114:H114"/>
    <mergeCell ref="J115:N115"/>
    <mergeCell ref="E116:I116"/>
    <mergeCell ref="J116:K116"/>
    <mergeCell ref="F115:G115"/>
    <mergeCell ref="F117:L117"/>
    <mergeCell ref="J100:K100"/>
    <mergeCell ref="F92:G92"/>
    <mergeCell ref="F99:H99"/>
    <mergeCell ref="J99:L99"/>
    <mergeCell ref="F98:L98"/>
    <mergeCell ref="F97:L97"/>
    <mergeCell ref="F54:H54"/>
    <mergeCell ref="J54:L54"/>
    <mergeCell ref="J55:K55"/>
    <mergeCell ref="F56:G56"/>
    <mergeCell ref="F69:L69"/>
    <mergeCell ref="F70:H70"/>
    <mergeCell ref="J70:L70"/>
    <mergeCell ref="J71:K71"/>
    <mergeCell ref="F68:L68"/>
    <mergeCell ref="A1:N1"/>
    <mergeCell ref="F13:L13"/>
    <mergeCell ref="F14:L14"/>
    <mergeCell ref="F15:H15"/>
    <mergeCell ref="J15:L15"/>
    <mergeCell ref="A10:J10"/>
    <mergeCell ref="L9:N9"/>
    <mergeCell ref="A5:M5"/>
    <mergeCell ref="A3:F3"/>
    <mergeCell ref="A6:I6"/>
    <mergeCell ref="J6:N6"/>
    <mergeCell ref="A7:N7"/>
    <mergeCell ref="A11:G11"/>
    <mergeCell ref="H11:M11"/>
    <mergeCell ref="G28:H28"/>
    <mergeCell ref="I18:N18"/>
    <mergeCell ref="E37:K37"/>
    <mergeCell ref="E30:K30"/>
    <mergeCell ref="E44:K44"/>
    <mergeCell ref="E64:K64"/>
    <mergeCell ref="F34:H34"/>
    <mergeCell ref="J34:L34"/>
    <mergeCell ref="J35:K35"/>
    <mergeCell ref="F36:G36"/>
    <mergeCell ref="K16:L16"/>
    <mergeCell ref="F25:L25"/>
    <mergeCell ref="F29:G29"/>
    <mergeCell ref="F32:L32"/>
    <mergeCell ref="F33:L33"/>
    <mergeCell ref="F26:L26"/>
    <mergeCell ref="F27:H27"/>
    <mergeCell ref="J27:L27"/>
    <mergeCell ref="J28:K28"/>
    <mergeCell ref="J42:K42"/>
    <mergeCell ref="F43:G43"/>
    <mergeCell ref="J48:L48"/>
    <mergeCell ref="J49:K49"/>
    <mergeCell ref="G143:N143"/>
    <mergeCell ref="G149:N149"/>
    <mergeCell ref="F19:H19"/>
    <mergeCell ref="F17:H17"/>
    <mergeCell ref="F18:G18"/>
    <mergeCell ref="J36:N36"/>
    <mergeCell ref="J43:N43"/>
    <mergeCell ref="J63:N63"/>
    <mergeCell ref="E21:J21"/>
    <mergeCell ref="F46:L46"/>
    <mergeCell ref="F39:L39"/>
    <mergeCell ref="F40:L40"/>
    <mergeCell ref="F41:H41"/>
    <mergeCell ref="J41:L41"/>
    <mergeCell ref="F50:G50"/>
    <mergeCell ref="F52:L52"/>
    <mergeCell ref="F53:L53"/>
    <mergeCell ref="F47:L47"/>
    <mergeCell ref="F48:H48"/>
    <mergeCell ref="K23:N23"/>
    <mergeCell ref="F59:L59"/>
    <mergeCell ref="F60:L60"/>
    <mergeCell ref="F61:H61"/>
    <mergeCell ref="J61:L61"/>
  </mergeCells>
  <dataValidations count="10">
    <dataValidation type="list" allowBlank="1" showInputMessage="1" showErrorMessage="1" sqref="K16:L16" xr:uid="{099B961D-D557-4B2C-8E15-5DFBB78008F8}">
      <formula1>"For Profit, Non Profit, Public Housing Authority,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J28:K28 J35:K35 J42:K42 J49:K49 J55:K55 J62:K62 J71:K71 J78:K78 J84:K84 J91:K91 J100:K100 J107:K107 J114:K114 J120:K120 J127:K127 J133:K133 H139:I140 H16:I16" xr:uid="{486B9B54-816B-4C52-A124-608476F39486}">
      <formula1>1000000</formula1>
      <formula2>999999999</formula2>
    </dataValidation>
    <dataValidation type="whole" showInputMessage="1" showErrorMessage="1" error="This cell is formatted for 10 digit phone numbers.  Please enter only numeric characters.  Do not enter hyphens, parentheses, periods, or spaces." sqref="F128:F129 F115 F134 F123 F92 F101 F63 F85 F96 F74 F67 F79 F108 F56 F43 F57:G57 F50:F51 F38 F31 F121 F17 F29 F36 F72 F20" xr:uid="{7EC315DC-B58B-4B58-9350-DAE6C980DE7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N61:N62 J57:K57 N27:N28 N34:N35 J123:K123 M123 N126:N127 M129 N106:N107 M51 N113:N114 M96 M57 J96:K96 N83:N84 N90:N91 M67 J67:K67 N119:N120 M31 J31:K31 N70:N71 N48:N49 N41:N42 N54:N55 N132:N133 J129:K129 J51:K51 M74 J74:K74 M38 N99:N100 N15:N16 J38:K38 N77:N78" xr:uid="{6E0CE6E2-2400-460C-9896-EC1ABBA343A6}">
      <formula1>1000000000</formula1>
      <formula2>9999999999</formula2>
    </dataValidation>
    <dataValidation type="list" allowBlank="1" showErrorMessage="1" sqref="I160:I172" xr:uid="{25083647-2639-46E4-8736-B5136BCD197B}">
      <formula1>"For Profit, Nonprofit, CHDO, PHA"</formula1>
    </dataValidation>
    <dataValidation type="list" allowBlank="1" showErrorMessage="1" sqref="K160:K172 G160:H172 F143:F151" xr:uid="{04CCD260-2CB9-43BC-8969-2CA1C0CFA709}">
      <formula1>"Yes, No"</formula1>
    </dataValidation>
    <dataValidation showInputMessage="1" showErrorMessage="1" error="This cell is formatted for 10 digit phone numbers.  Please enter only numeric characters.  Do not enter hyphens, parentheses, periods, or spaces." sqref="N86:N87 N30 E37 N37 N102:N103 N44 F87 N64 N93 N73 F80 N80 F103" xr:uid="{85EC80F0-4CC8-4754-8EA1-612620E9672A}"/>
    <dataValidation type="list" allowBlank="1" showInputMessage="1" showErrorMessage="1" sqref="F18" xr:uid="{D5B35E56-CFF5-45F4-8767-DCA658560104}">
      <formula1>Ownership</formula1>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F35 F49 F55" xr:uid="{AF5C9CEB-4A2D-45FA-A841-98DBCC65D0C4}">
      <formula1>#REF!</formula1>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F16 F28 F42 F62 F71 F78 F84 F91 F100 F107 F114 F120 F127 F133 F139" xr:uid="{4832E050-2FCF-48C2-A043-59FADFECB43E}">
      <formula1>$O$5:$O$66</formula1>
    </dataValidation>
  </dataValidations>
  <hyperlinks>
    <hyperlink ref="K23" r:id="rId1" xr:uid="{5FC6945E-6885-45C6-AC05-12E34770C53D}"/>
    <hyperlink ref="J6" r:id="rId2" xr:uid="{D356D4FD-CCA8-4BA0-B912-DB17AE8A1FF5}"/>
  </hyperlinks>
  <pageMargins left="0.7" right="0.7" top="1" bottom="0.75" header="0.3" footer="0.3"/>
  <pageSetup fitToWidth="0" fitToHeight="0" orientation="landscape" verticalDpi="1200" r:id="rId3"/>
  <headerFooter>
    <oddHeader>&amp;C&amp;"Arial,Bold"2026 HOME-ARP RENTAL HOUSING DEVELOPMENT PROGRAM
TENNESSEE HOUSING DEVELOPMENT AGENCY
PART 3 - DEVELOPMENT TEAM</oddHeader>
    <oddFooter>&amp;C2026 HOME ARP Application Part 3</oddFooter>
  </headerFooter>
  <ignoredErrors>
    <ignoredError sqref="C58 C24" numberStoredAsText="1"/>
  </ignoredError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13313-3D4B-46BD-8AC6-08D98F2504C2}">
  <dimension ref="A1:S336"/>
  <sheetViews>
    <sheetView view="pageLayout" zoomScaleNormal="100" zoomScaleSheetLayoutView="120" workbookViewId="0">
      <selection activeCell="P10" sqref="P10"/>
    </sheetView>
  </sheetViews>
  <sheetFormatPr defaultColWidth="8.88671875" defaultRowHeight="15.6" x14ac:dyDescent="0.3"/>
  <cols>
    <col min="1" max="1" width="3" style="174" customWidth="1"/>
    <col min="2" max="2" width="8.88671875" style="59"/>
    <col min="3" max="3" width="12.109375" style="59" customWidth="1"/>
    <col min="4" max="4" width="9" style="59" customWidth="1"/>
    <col min="5" max="5" width="7.21875" style="59" bestFit="1" customWidth="1"/>
    <col min="6" max="6" width="9.21875" style="59" customWidth="1"/>
    <col min="7" max="7" width="4.88671875" style="59" customWidth="1"/>
    <col min="8" max="8" width="11.5546875" style="59" customWidth="1"/>
    <col min="9" max="9" width="11.77734375" style="59" customWidth="1"/>
    <col min="10" max="10" width="8.88671875" style="59"/>
    <col min="11" max="11" width="11.6640625" style="59" customWidth="1"/>
    <col min="12" max="12" width="0" style="59" hidden="1" customWidth="1"/>
    <col min="13" max="13" width="13.33203125" style="59" hidden="1" customWidth="1"/>
    <col min="14" max="16384" width="8.88671875" style="59"/>
  </cols>
  <sheetData>
    <row r="1" spans="1:19" ht="27.6" customHeight="1" x14ac:dyDescent="0.3">
      <c r="A1" s="516" t="s">
        <v>716</v>
      </c>
      <c r="B1" s="516"/>
      <c r="C1" s="516"/>
      <c r="D1" s="516"/>
      <c r="E1" s="516"/>
      <c r="F1" s="516"/>
      <c r="G1" s="516"/>
      <c r="H1" s="516"/>
      <c r="I1" s="516"/>
      <c r="J1" s="516"/>
      <c r="K1" s="516"/>
      <c r="L1" s="337" t="s">
        <v>111</v>
      </c>
      <c r="M1" s="59" t="s">
        <v>680</v>
      </c>
    </row>
    <row r="2" spans="1:19" ht="15" customHeight="1" x14ac:dyDescent="0.3">
      <c r="A2" s="145"/>
      <c r="B2" s="145"/>
      <c r="C2" s="145"/>
      <c r="D2" s="145"/>
      <c r="E2" s="145"/>
      <c r="F2" s="145"/>
      <c r="G2" s="145"/>
      <c r="H2" s="552" t="s">
        <v>51</v>
      </c>
      <c r="I2" s="553"/>
      <c r="J2" s="553"/>
      <c r="K2" s="554"/>
      <c r="L2" s="337" t="s">
        <v>112</v>
      </c>
      <c r="M2" s="59" t="s">
        <v>678</v>
      </c>
    </row>
    <row r="3" spans="1:19" ht="15" customHeight="1" x14ac:dyDescent="0.3">
      <c r="A3" s="145"/>
      <c r="B3" s="145"/>
      <c r="C3" s="145"/>
      <c r="D3" s="145"/>
      <c r="E3" s="145"/>
      <c r="F3" s="145"/>
      <c r="G3" s="145"/>
      <c r="H3" s="145"/>
      <c r="I3" s="145"/>
      <c r="J3" s="145"/>
      <c r="K3" s="145"/>
      <c r="L3" s="337" t="s">
        <v>113</v>
      </c>
      <c r="M3" s="59" t="s">
        <v>679</v>
      </c>
    </row>
    <row r="4" spans="1:19" x14ac:dyDescent="0.3">
      <c r="A4" s="146"/>
      <c r="B4" s="84"/>
      <c r="C4" s="84"/>
      <c r="D4" s="84"/>
      <c r="E4" s="84"/>
      <c r="F4" s="84"/>
      <c r="G4" s="84"/>
      <c r="H4" s="84"/>
      <c r="I4" s="84"/>
      <c r="J4" s="84"/>
      <c r="K4" s="84"/>
      <c r="L4" s="337" t="s">
        <v>114</v>
      </c>
      <c r="M4" s="59" t="s">
        <v>1063</v>
      </c>
    </row>
    <row r="5" spans="1:19" x14ac:dyDescent="0.3">
      <c r="A5" s="146">
        <v>1</v>
      </c>
      <c r="B5" s="546" t="s">
        <v>1010</v>
      </c>
      <c r="C5" s="546"/>
      <c r="D5" s="546"/>
      <c r="E5" s="546"/>
      <c r="F5" s="546"/>
      <c r="G5" s="546"/>
      <c r="H5" s="546"/>
      <c r="I5" s="546"/>
      <c r="J5" s="84"/>
      <c r="K5" s="84"/>
      <c r="L5" s="337" t="s">
        <v>115</v>
      </c>
      <c r="M5" s="59" t="s">
        <v>1064</v>
      </c>
    </row>
    <row r="6" spans="1:19" x14ac:dyDescent="0.3">
      <c r="A6" s="146"/>
      <c r="B6" s="547" t="s">
        <v>842</v>
      </c>
      <c r="C6" s="548"/>
      <c r="D6" s="530"/>
      <c r="E6" s="531"/>
      <c r="F6" s="531"/>
      <c r="G6" s="531"/>
      <c r="H6" s="531"/>
      <c r="I6" s="531"/>
      <c r="J6" s="531"/>
      <c r="K6" s="532"/>
      <c r="L6" s="337" t="s">
        <v>116</v>
      </c>
      <c r="M6" s="59" t="s">
        <v>1065</v>
      </c>
    </row>
    <row r="7" spans="1:19" x14ac:dyDescent="0.3">
      <c r="A7" s="146"/>
      <c r="B7" s="547" t="s">
        <v>803</v>
      </c>
      <c r="C7" s="549"/>
      <c r="D7" s="550"/>
      <c r="E7" s="551"/>
      <c r="F7" s="551"/>
      <c r="G7" s="551"/>
      <c r="H7" s="551"/>
      <c r="I7" s="551"/>
      <c r="J7" s="551"/>
      <c r="K7" s="551"/>
      <c r="L7" s="337" t="s">
        <v>117</v>
      </c>
      <c r="M7" s="59" t="s">
        <v>1066</v>
      </c>
    </row>
    <row r="8" spans="1:19" x14ac:dyDescent="0.3">
      <c r="A8" s="146"/>
      <c r="B8" s="149" t="s">
        <v>804</v>
      </c>
      <c r="C8" s="530"/>
      <c r="D8" s="532"/>
      <c r="E8" s="149" t="s">
        <v>805</v>
      </c>
      <c r="F8" s="150"/>
      <c r="G8" s="149" t="s">
        <v>843</v>
      </c>
      <c r="H8" s="541"/>
      <c r="I8" s="542"/>
      <c r="J8" s="539"/>
      <c r="K8" s="540"/>
      <c r="L8" s="337" t="s">
        <v>118</v>
      </c>
      <c r="M8" s="59" t="s">
        <v>1067</v>
      </c>
    </row>
    <row r="9" spans="1:19" x14ac:dyDescent="0.3">
      <c r="A9" s="146"/>
      <c r="B9" s="130" t="s">
        <v>845</v>
      </c>
      <c r="C9" s="151"/>
      <c r="D9" s="530"/>
      <c r="E9" s="531"/>
      <c r="F9" s="532"/>
      <c r="G9" s="130" t="s">
        <v>844</v>
      </c>
      <c r="H9" s="132"/>
      <c r="I9" s="530"/>
      <c r="J9" s="531"/>
      <c r="K9" s="532"/>
      <c r="L9" s="337" t="s">
        <v>119</v>
      </c>
      <c r="M9" s="59" t="s">
        <v>7</v>
      </c>
    </row>
    <row r="10" spans="1:19" x14ac:dyDescent="0.3">
      <c r="A10" s="146"/>
      <c r="B10" s="152" t="s">
        <v>818</v>
      </c>
      <c r="C10" s="530"/>
      <c r="D10" s="531"/>
      <c r="E10" s="531"/>
      <c r="F10" s="531"/>
      <c r="G10" s="532"/>
      <c r="H10" s="537"/>
      <c r="I10" s="538"/>
      <c r="J10" s="538"/>
      <c r="K10" s="538"/>
      <c r="L10" s="337" t="s">
        <v>120</v>
      </c>
    </row>
    <row r="11" spans="1:19" x14ac:dyDescent="0.3">
      <c r="A11" s="166" t="s">
        <v>846</v>
      </c>
      <c r="B11" s="274"/>
      <c r="C11" s="274"/>
      <c r="D11" s="274"/>
      <c r="E11" s="275"/>
      <c r="F11" s="153"/>
      <c r="G11" s="154" t="s">
        <v>847</v>
      </c>
      <c r="H11" s="155"/>
      <c r="I11" s="155"/>
      <c r="J11" s="155"/>
      <c r="K11" s="153"/>
      <c r="L11" s="337" t="s">
        <v>121</v>
      </c>
    </row>
    <row r="12" spans="1:19" s="63" customFormat="1" ht="11.25" customHeight="1" x14ac:dyDescent="0.3">
      <c r="A12" s="61"/>
      <c r="B12" s="62"/>
      <c r="C12" s="62"/>
      <c r="D12" s="60"/>
      <c r="E12" s="62"/>
      <c r="F12" s="62"/>
      <c r="G12" s="62"/>
      <c r="H12" s="62"/>
      <c r="I12" s="84"/>
      <c r="J12" s="84"/>
      <c r="K12" s="84"/>
      <c r="L12" s="337" t="s">
        <v>122</v>
      </c>
      <c r="M12" s="59"/>
      <c r="N12" s="59"/>
      <c r="O12" s="91"/>
      <c r="P12" s="91"/>
      <c r="R12" s="59"/>
      <c r="S12" s="59"/>
    </row>
    <row r="13" spans="1:19" s="63" customFormat="1" ht="32.4" customHeight="1" x14ac:dyDescent="0.3">
      <c r="A13" s="61">
        <v>2</v>
      </c>
      <c r="B13" s="555" t="s">
        <v>1011</v>
      </c>
      <c r="C13" s="555"/>
      <c r="D13" s="555"/>
      <c r="E13" s="555"/>
      <c r="F13" s="555"/>
      <c r="G13" s="555"/>
      <c r="H13" s="555"/>
      <c r="I13" s="555"/>
      <c r="J13" s="555"/>
      <c r="K13" s="556"/>
      <c r="L13" s="337" t="s">
        <v>123</v>
      </c>
      <c r="M13" s="59"/>
      <c r="N13" s="59"/>
      <c r="O13" s="91"/>
      <c r="R13" s="59"/>
      <c r="S13" s="59"/>
    </row>
    <row r="14" spans="1:19" s="63" customFormat="1" ht="3.6" customHeight="1" x14ac:dyDescent="0.3">
      <c r="A14" s="61"/>
      <c r="B14" s="61"/>
      <c r="C14" s="61"/>
      <c r="D14" s="61"/>
      <c r="E14" s="61"/>
      <c r="F14" s="61"/>
      <c r="G14" s="61"/>
      <c r="H14" s="61"/>
      <c r="I14" s="61"/>
      <c r="J14" s="61"/>
      <c r="K14" s="84"/>
      <c r="L14" s="337" t="s">
        <v>124</v>
      </c>
      <c r="M14" s="59"/>
      <c r="N14" s="59"/>
      <c r="O14" s="91"/>
      <c r="R14" s="59"/>
      <c r="S14" s="59"/>
    </row>
    <row r="15" spans="1:19" s="63" customFormat="1" ht="13.2" customHeight="1" x14ac:dyDescent="0.3">
      <c r="A15" s="61"/>
      <c r="B15" s="559" t="s">
        <v>676</v>
      </c>
      <c r="C15" s="559"/>
      <c r="D15" s="68"/>
      <c r="E15" s="67"/>
      <c r="F15" s="62"/>
      <c r="G15" s="62"/>
      <c r="H15" s="62"/>
      <c r="I15" s="84"/>
      <c r="J15" s="84"/>
      <c r="K15" s="72"/>
      <c r="L15" s="337" t="s">
        <v>125</v>
      </c>
      <c r="M15" s="59"/>
      <c r="N15" s="59"/>
      <c r="O15" s="91"/>
      <c r="Q15" s="98"/>
      <c r="R15" s="98"/>
      <c r="S15" s="98"/>
    </row>
    <row r="16" spans="1:19" s="63" customFormat="1" ht="46.8" x14ac:dyDescent="0.3">
      <c r="A16" s="61"/>
      <c r="B16" s="284" t="s">
        <v>1068</v>
      </c>
      <c r="C16" s="283" t="s">
        <v>871</v>
      </c>
      <c r="D16" s="283" t="s">
        <v>872</v>
      </c>
      <c r="E16" s="284" t="s">
        <v>873</v>
      </c>
      <c r="F16" s="535" t="s">
        <v>1012</v>
      </c>
      <c r="G16" s="536"/>
      <c r="H16" s="283" t="s">
        <v>875</v>
      </c>
      <c r="I16" s="284" t="s">
        <v>876</v>
      </c>
      <c r="J16" s="285" t="s">
        <v>877</v>
      </c>
      <c r="K16" s="284" t="s">
        <v>878</v>
      </c>
      <c r="L16" s="337" t="s">
        <v>126</v>
      </c>
      <c r="M16" s="59"/>
      <c r="O16" s="91"/>
      <c r="Q16" s="98"/>
      <c r="R16" s="98"/>
      <c r="S16" s="98"/>
    </row>
    <row r="17" spans="1:16" s="63" customFormat="1" x14ac:dyDescent="0.25">
      <c r="A17" s="61"/>
      <c r="B17" s="341"/>
      <c r="C17" s="101"/>
      <c r="D17" s="101"/>
      <c r="E17" s="101"/>
      <c r="F17" s="544"/>
      <c r="G17" s="545"/>
      <c r="H17" s="157"/>
      <c r="I17" s="158"/>
      <c r="J17" s="101"/>
      <c r="K17" s="159"/>
      <c r="L17" s="337" t="s">
        <v>127</v>
      </c>
    </row>
    <row r="18" spans="1:16" s="63" customFormat="1" x14ac:dyDescent="0.25">
      <c r="A18" s="61"/>
      <c r="B18" s="341"/>
      <c r="C18" s="101"/>
      <c r="D18" s="101"/>
      <c r="E18" s="101"/>
      <c r="F18" s="544"/>
      <c r="G18" s="545"/>
      <c r="H18" s="157"/>
      <c r="I18" s="158"/>
      <c r="J18" s="101"/>
      <c r="K18" s="160"/>
      <c r="L18" s="337" t="s">
        <v>128</v>
      </c>
      <c r="P18" s="91"/>
    </row>
    <row r="19" spans="1:16" x14ac:dyDescent="0.3">
      <c r="A19" s="146"/>
      <c r="B19" s="341"/>
      <c r="C19" s="153"/>
      <c r="D19" s="153"/>
      <c r="E19" s="153"/>
      <c r="F19" s="533"/>
      <c r="G19" s="534"/>
      <c r="H19" s="161"/>
      <c r="I19" s="162"/>
      <c r="J19" s="153"/>
      <c r="K19" s="66"/>
      <c r="L19" s="337" t="s">
        <v>129</v>
      </c>
    </row>
    <row r="20" spans="1:16" x14ac:dyDescent="0.3">
      <c r="A20" s="146"/>
      <c r="B20" s="342"/>
      <c r="C20" s="153"/>
      <c r="D20" s="153"/>
      <c r="E20" s="153"/>
      <c r="F20" s="533"/>
      <c r="G20" s="534"/>
      <c r="H20" s="161"/>
      <c r="I20" s="162"/>
      <c r="J20" s="153"/>
      <c r="K20" s="66"/>
      <c r="L20" s="337" t="s">
        <v>130</v>
      </c>
    </row>
    <row r="21" spans="1:16" ht="6" customHeight="1" x14ac:dyDescent="0.3">
      <c r="A21" s="146"/>
      <c r="B21" s="84"/>
      <c r="C21" s="84"/>
      <c r="D21" s="84"/>
      <c r="E21" s="84"/>
      <c r="F21" s="84"/>
      <c r="G21" s="84"/>
      <c r="H21" s="84"/>
      <c r="I21" s="84"/>
      <c r="J21" s="84"/>
      <c r="K21" s="84"/>
      <c r="L21" s="337" t="s">
        <v>131</v>
      </c>
    </row>
    <row r="22" spans="1:16" x14ac:dyDescent="0.3">
      <c r="A22" s="61"/>
      <c r="B22" s="559" t="s">
        <v>692</v>
      </c>
      <c r="C22" s="559"/>
      <c r="D22" s="68"/>
      <c r="E22" s="67"/>
      <c r="F22" s="62"/>
      <c r="G22" s="62"/>
      <c r="H22" s="62"/>
      <c r="I22" s="84"/>
      <c r="J22" s="84"/>
      <c r="K22" s="72"/>
      <c r="L22" s="337" t="s">
        <v>132</v>
      </c>
    </row>
    <row r="23" spans="1:16" ht="46.8" x14ac:dyDescent="0.3">
      <c r="A23" s="61"/>
      <c r="B23" s="284" t="s">
        <v>1068</v>
      </c>
      <c r="C23" s="283" t="s">
        <v>871</v>
      </c>
      <c r="D23" s="283" t="s">
        <v>872</v>
      </c>
      <c r="E23" s="284" t="s">
        <v>873</v>
      </c>
      <c r="F23" s="535" t="s">
        <v>1012</v>
      </c>
      <c r="G23" s="536"/>
      <c r="H23" s="283" t="s">
        <v>875</v>
      </c>
      <c r="I23" s="284" t="s">
        <v>876</v>
      </c>
      <c r="J23" s="285" t="s">
        <v>877</v>
      </c>
      <c r="K23" s="284" t="s">
        <v>878</v>
      </c>
      <c r="L23" s="337" t="s">
        <v>133</v>
      </c>
    </row>
    <row r="24" spans="1:16" x14ac:dyDescent="0.3">
      <c r="A24" s="61"/>
      <c r="B24" s="101"/>
      <c r="C24" s="101"/>
      <c r="D24" s="101"/>
      <c r="E24" s="101"/>
      <c r="F24" s="544"/>
      <c r="G24" s="545"/>
      <c r="H24" s="157"/>
      <c r="I24" s="158"/>
      <c r="J24" s="101"/>
      <c r="K24" s="159"/>
      <c r="L24" s="337" t="s">
        <v>134</v>
      </c>
    </row>
    <row r="25" spans="1:16" x14ac:dyDescent="0.3">
      <c r="A25" s="61"/>
      <c r="B25" s="101"/>
      <c r="C25" s="101"/>
      <c r="D25" s="101"/>
      <c r="E25" s="101"/>
      <c r="F25" s="544"/>
      <c r="G25" s="545"/>
      <c r="H25" s="157"/>
      <c r="I25" s="158"/>
      <c r="J25" s="101"/>
      <c r="K25" s="160"/>
      <c r="L25" s="337" t="s">
        <v>135</v>
      </c>
    </row>
    <row r="26" spans="1:16" x14ac:dyDescent="0.3">
      <c r="A26" s="146"/>
      <c r="B26" s="101"/>
      <c r="C26" s="153"/>
      <c r="D26" s="153"/>
      <c r="E26" s="153"/>
      <c r="F26" s="533"/>
      <c r="G26" s="534"/>
      <c r="H26" s="161"/>
      <c r="I26" s="162"/>
      <c r="J26" s="153"/>
      <c r="K26" s="66"/>
      <c r="L26" s="337" t="s">
        <v>136</v>
      </c>
    </row>
    <row r="27" spans="1:16" x14ac:dyDescent="0.3">
      <c r="A27" s="146"/>
      <c r="B27" s="163"/>
      <c r="C27" s="153"/>
      <c r="D27" s="153"/>
      <c r="E27" s="153"/>
      <c r="F27" s="533"/>
      <c r="G27" s="534"/>
      <c r="H27" s="161"/>
      <c r="I27" s="162"/>
      <c r="J27" s="153"/>
      <c r="K27" s="66"/>
      <c r="L27" s="337" t="s">
        <v>137</v>
      </c>
    </row>
    <row r="28" spans="1:16" ht="6" customHeight="1" x14ac:dyDescent="0.3">
      <c r="A28" s="146"/>
      <c r="B28" s="62"/>
      <c r="C28" s="84"/>
      <c r="D28" s="84"/>
      <c r="E28" s="84"/>
      <c r="F28" s="164"/>
      <c r="G28" s="164"/>
      <c r="H28" s="165"/>
      <c r="I28" s="165"/>
      <c r="J28" s="84"/>
      <c r="K28" s="84"/>
      <c r="L28" s="337" t="s">
        <v>138</v>
      </c>
    </row>
    <row r="29" spans="1:16" x14ac:dyDescent="0.3">
      <c r="A29" s="146"/>
      <c r="B29" s="546" t="s">
        <v>693</v>
      </c>
      <c r="C29" s="546"/>
      <c r="D29" s="546"/>
      <c r="E29" s="84"/>
      <c r="F29" s="84"/>
      <c r="G29" s="84"/>
      <c r="H29" s="84"/>
      <c r="I29" s="84"/>
      <c r="J29" s="84"/>
      <c r="K29" s="84"/>
      <c r="L29" s="337" t="s">
        <v>139</v>
      </c>
    </row>
    <row r="30" spans="1:16" ht="46.8" x14ac:dyDescent="0.3">
      <c r="A30" s="61"/>
      <c r="B30" s="156" t="s">
        <v>1068</v>
      </c>
      <c r="C30" s="107" t="s">
        <v>871</v>
      </c>
      <c r="D30" s="107" t="s">
        <v>872</v>
      </c>
      <c r="E30" s="156" t="s">
        <v>873</v>
      </c>
      <c r="F30" s="481" t="s">
        <v>874</v>
      </c>
      <c r="G30" s="543"/>
      <c r="H30" s="107" t="s">
        <v>875</v>
      </c>
      <c r="I30" s="156" t="s">
        <v>876</v>
      </c>
      <c r="J30" s="129" t="s">
        <v>877</v>
      </c>
      <c r="K30" s="108" t="s">
        <v>878</v>
      </c>
      <c r="L30" s="337" t="s">
        <v>140</v>
      </c>
    </row>
    <row r="31" spans="1:16" x14ac:dyDescent="0.3">
      <c r="A31" s="61"/>
      <c r="B31" s="101"/>
      <c r="C31" s="101"/>
      <c r="D31" s="101"/>
      <c r="E31" s="101"/>
      <c r="F31" s="544"/>
      <c r="G31" s="545"/>
      <c r="H31" s="157"/>
      <c r="I31" s="158"/>
      <c r="J31" s="101"/>
      <c r="K31" s="159"/>
      <c r="L31" s="337" t="s">
        <v>141</v>
      </c>
    </row>
    <row r="32" spans="1:16" x14ac:dyDescent="0.3">
      <c r="A32" s="61"/>
      <c r="B32" s="101"/>
      <c r="C32" s="101"/>
      <c r="D32" s="101"/>
      <c r="E32" s="101"/>
      <c r="F32" s="544"/>
      <c r="G32" s="545"/>
      <c r="H32" s="157"/>
      <c r="I32" s="158"/>
      <c r="J32" s="101"/>
      <c r="K32" s="160"/>
      <c r="L32" s="337" t="s">
        <v>142</v>
      </c>
    </row>
    <row r="33" spans="1:13" x14ac:dyDescent="0.3">
      <c r="A33" s="146"/>
      <c r="B33" s="101"/>
      <c r="C33" s="153"/>
      <c r="D33" s="153"/>
      <c r="E33" s="153"/>
      <c r="F33" s="533"/>
      <c r="G33" s="534"/>
      <c r="H33" s="161"/>
      <c r="I33" s="162"/>
      <c r="J33" s="153"/>
      <c r="K33" s="66"/>
      <c r="L33" s="337" t="s">
        <v>143</v>
      </c>
    </row>
    <row r="34" spans="1:13" x14ac:dyDescent="0.3">
      <c r="A34" s="146"/>
      <c r="B34" s="163"/>
      <c r="C34" s="153"/>
      <c r="D34" s="153"/>
      <c r="E34" s="153"/>
      <c r="F34" s="533"/>
      <c r="G34" s="534"/>
      <c r="H34" s="161"/>
      <c r="I34" s="162"/>
      <c r="J34" s="153"/>
      <c r="K34" s="66"/>
      <c r="L34" s="337" t="s">
        <v>144</v>
      </c>
    </row>
    <row r="35" spans="1:13" x14ac:dyDescent="0.3">
      <c r="A35" s="146"/>
      <c r="B35" s="84"/>
      <c r="C35" s="84"/>
      <c r="D35" s="84"/>
      <c r="E35" s="84"/>
      <c r="F35" s="84"/>
      <c r="G35" s="84"/>
      <c r="H35" s="84"/>
      <c r="I35" s="84"/>
      <c r="J35" s="84"/>
      <c r="K35" s="84"/>
      <c r="L35" s="337" t="s">
        <v>145</v>
      </c>
    </row>
    <row r="36" spans="1:13" x14ac:dyDescent="0.3">
      <c r="A36" s="146">
        <v>3</v>
      </c>
      <c r="B36" s="524" t="s">
        <v>848</v>
      </c>
      <c r="C36" s="524"/>
      <c r="D36" s="524"/>
      <c r="E36" s="524"/>
      <c r="F36" s="524"/>
      <c r="G36" s="524"/>
      <c r="H36" s="557"/>
      <c r="I36" s="153"/>
      <c r="J36" s="84"/>
      <c r="K36" s="84"/>
      <c r="L36" s="337" t="s">
        <v>146</v>
      </c>
    </row>
    <row r="37" spans="1:13" x14ac:dyDescent="0.3">
      <c r="A37" s="146" t="s">
        <v>697</v>
      </c>
      <c r="B37" s="524" t="s">
        <v>1013</v>
      </c>
      <c r="C37" s="524"/>
      <c r="D37" s="524"/>
      <c r="E37" s="524"/>
      <c r="F37" s="524"/>
      <c r="G37" s="524"/>
      <c r="H37" s="557"/>
      <c r="I37" s="153"/>
      <c r="J37" s="84"/>
      <c r="K37" s="84"/>
      <c r="L37" s="337" t="s">
        <v>147</v>
      </c>
    </row>
    <row r="38" spans="1:13" ht="1.2" customHeight="1" x14ac:dyDescent="0.3">
      <c r="A38" s="146"/>
      <c r="B38" s="146"/>
      <c r="C38" s="146"/>
      <c r="D38" s="146"/>
      <c r="E38" s="146"/>
      <c r="F38" s="146"/>
      <c r="G38" s="146"/>
      <c r="I38" s="152"/>
      <c r="J38" s="84"/>
      <c r="K38" s="84"/>
      <c r="L38" s="337" t="s">
        <v>148</v>
      </c>
    </row>
    <row r="39" spans="1:13" x14ac:dyDescent="0.3">
      <c r="A39" s="146" t="s">
        <v>698</v>
      </c>
      <c r="B39" s="524" t="s">
        <v>1014</v>
      </c>
      <c r="C39" s="524"/>
      <c r="D39" s="524"/>
      <c r="E39" s="524"/>
      <c r="F39" s="524"/>
      <c r="G39" s="524"/>
      <c r="H39" s="343"/>
      <c r="I39" s="153"/>
      <c r="J39" s="84"/>
      <c r="K39" s="84"/>
      <c r="L39" s="337" t="s">
        <v>149</v>
      </c>
    </row>
    <row r="40" spans="1:13" x14ac:dyDescent="0.3">
      <c r="A40" s="146"/>
      <c r="B40" s="146" t="s">
        <v>849</v>
      </c>
      <c r="C40" s="146"/>
      <c r="D40" s="146"/>
      <c r="E40" s="146"/>
      <c r="F40" s="146"/>
      <c r="G40" s="146"/>
      <c r="H40" s="146"/>
      <c r="I40" s="84"/>
      <c r="J40" s="84"/>
      <c r="K40" s="84"/>
      <c r="L40" s="337" t="s">
        <v>150</v>
      </c>
    </row>
    <row r="41" spans="1:13" ht="99.75" customHeight="1" x14ac:dyDescent="0.3">
      <c r="A41" s="146"/>
      <c r="B41" s="146"/>
      <c r="C41" s="146"/>
      <c r="D41" s="146"/>
      <c r="E41" s="146"/>
      <c r="F41" s="146"/>
      <c r="G41" s="146"/>
      <c r="H41" s="146"/>
      <c r="I41" s="146"/>
      <c r="J41" s="146"/>
      <c r="K41" s="146"/>
      <c r="L41" s="337" t="s">
        <v>151</v>
      </c>
    </row>
    <row r="42" spans="1:13" x14ac:dyDescent="0.3">
      <c r="A42" s="146" t="s">
        <v>699</v>
      </c>
      <c r="B42" s="524" t="s">
        <v>1073</v>
      </c>
      <c r="C42" s="524"/>
      <c r="D42" s="524"/>
      <c r="E42" s="524"/>
      <c r="F42" s="524"/>
      <c r="G42" s="524"/>
      <c r="H42" s="524"/>
      <c r="I42" s="524"/>
      <c r="J42" s="84"/>
      <c r="K42" s="84"/>
      <c r="L42" s="337" t="s">
        <v>152</v>
      </c>
    </row>
    <row r="43" spans="1:13" ht="121.2" customHeight="1" x14ac:dyDescent="0.3">
      <c r="A43" s="146"/>
      <c r="B43" s="168"/>
      <c r="C43" s="168"/>
      <c r="D43" s="168"/>
      <c r="E43" s="168"/>
      <c r="F43" s="168"/>
      <c r="G43" s="168"/>
      <c r="L43" s="337" t="s">
        <v>153</v>
      </c>
    </row>
    <row r="44" spans="1:13" x14ac:dyDescent="0.3">
      <c r="A44" s="146" t="s">
        <v>704</v>
      </c>
      <c r="B44" s="558" t="s">
        <v>1015</v>
      </c>
      <c r="C44" s="558"/>
      <c r="D44" s="558"/>
      <c r="E44" s="558"/>
      <c r="F44" s="558"/>
      <c r="G44" s="558"/>
      <c r="H44" s="557"/>
      <c r="I44" s="153"/>
      <c r="L44" s="337" t="s">
        <v>154</v>
      </c>
      <c r="M44" s="59" t="s">
        <v>656</v>
      </c>
    </row>
    <row r="45" spans="1:13" ht="17.399999999999999" customHeight="1" x14ac:dyDescent="0.3">
      <c r="A45" s="146"/>
      <c r="B45" s="558" t="s">
        <v>850</v>
      </c>
      <c r="C45" s="558"/>
      <c r="D45" s="168"/>
      <c r="E45" s="168"/>
      <c r="F45" s="168"/>
      <c r="G45" s="168"/>
      <c r="L45" s="337" t="s">
        <v>155</v>
      </c>
      <c r="M45" s="59" t="s">
        <v>657</v>
      </c>
    </row>
    <row r="46" spans="1:13" ht="111" customHeight="1" x14ac:dyDescent="0.3">
      <c r="A46" s="166"/>
      <c r="L46" s="337" t="s">
        <v>156</v>
      </c>
    </row>
    <row r="47" spans="1:13" ht="14.4" customHeight="1" x14ac:dyDescent="0.3">
      <c r="A47" s="146" t="s">
        <v>705</v>
      </c>
      <c r="B47" s="524" t="s">
        <v>851</v>
      </c>
      <c r="C47" s="524"/>
      <c r="D47" s="524"/>
      <c r="E47" s="524"/>
      <c r="F47" s="524"/>
      <c r="G47" s="524"/>
      <c r="H47" s="153"/>
      <c r="I47" s="84"/>
      <c r="J47" s="84"/>
      <c r="K47" s="84"/>
      <c r="L47" s="337" t="s">
        <v>157</v>
      </c>
    </row>
    <row r="48" spans="1:13" x14ac:dyDescent="0.3">
      <c r="A48" s="146"/>
      <c r="B48" s="524" t="s">
        <v>850</v>
      </c>
      <c r="C48" s="524"/>
      <c r="D48" s="84"/>
      <c r="E48" s="84"/>
      <c r="F48" s="84"/>
      <c r="G48" s="84"/>
      <c r="H48" s="84"/>
      <c r="I48" s="84"/>
      <c r="J48" s="84"/>
      <c r="K48" s="84"/>
      <c r="L48" s="337" t="s">
        <v>158</v>
      </c>
    </row>
    <row r="49" spans="1:12" ht="117" customHeight="1" x14ac:dyDescent="0.3">
      <c r="A49" s="146"/>
      <c r="L49" s="337" t="s">
        <v>159</v>
      </c>
    </row>
    <row r="50" spans="1:12" ht="6.6" customHeight="1" x14ac:dyDescent="0.3">
      <c r="A50" s="146"/>
      <c r="B50" s="84"/>
      <c r="C50" s="84"/>
      <c r="D50" s="84"/>
      <c r="E50" s="84"/>
      <c r="F50" s="84"/>
      <c r="G50" s="84"/>
      <c r="H50" s="84"/>
      <c r="I50" s="84"/>
      <c r="J50" s="84"/>
      <c r="K50" s="84"/>
      <c r="L50" s="337" t="s">
        <v>160</v>
      </c>
    </row>
    <row r="51" spans="1:12" x14ac:dyDescent="0.3">
      <c r="A51" s="146">
        <v>4</v>
      </c>
      <c r="B51" s="524" t="s">
        <v>852</v>
      </c>
      <c r="C51" s="524"/>
      <c r="D51" s="524"/>
      <c r="E51" s="524"/>
      <c r="F51" s="524"/>
      <c r="G51" s="524"/>
      <c r="H51" s="524"/>
      <c r="I51" s="524"/>
      <c r="J51" s="524"/>
      <c r="K51" s="524"/>
    </row>
    <row r="52" spans="1:12" x14ac:dyDescent="0.3">
      <c r="A52" s="77" t="s">
        <v>729</v>
      </c>
      <c r="B52" s="519" t="s">
        <v>853</v>
      </c>
      <c r="C52" s="520"/>
      <c r="D52" s="520"/>
      <c r="E52" s="520"/>
      <c r="F52" s="520"/>
      <c r="G52" s="520"/>
      <c r="H52" s="520"/>
      <c r="I52" s="521"/>
      <c r="J52" s="153"/>
      <c r="K52" s="84"/>
    </row>
    <row r="53" spans="1:12" x14ac:dyDescent="0.3">
      <c r="A53" s="77" t="s">
        <v>730</v>
      </c>
      <c r="B53" s="519" t="s">
        <v>854</v>
      </c>
      <c r="C53" s="520"/>
      <c r="D53" s="520"/>
      <c r="E53" s="520"/>
      <c r="F53" s="520"/>
      <c r="G53" s="520"/>
      <c r="H53" s="520"/>
      <c r="I53" s="521"/>
      <c r="J53" s="153"/>
      <c r="K53" s="84"/>
    </row>
    <row r="54" spans="1:12" x14ac:dyDescent="0.3">
      <c r="A54" s="77" t="s">
        <v>731</v>
      </c>
      <c r="B54" s="519" t="s">
        <v>855</v>
      </c>
      <c r="C54" s="520"/>
      <c r="D54" s="520"/>
      <c r="E54" s="520"/>
      <c r="F54" s="520"/>
      <c r="G54" s="520"/>
      <c r="H54" s="520"/>
      <c r="I54" s="521"/>
      <c r="J54" s="153"/>
      <c r="K54" s="84"/>
    </row>
    <row r="55" spans="1:12" x14ac:dyDescent="0.3">
      <c r="A55" s="77" t="s">
        <v>732</v>
      </c>
      <c r="B55" s="519" t="s">
        <v>856</v>
      </c>
      <c r="C55" s="520"/>
      <c r="D55" s="520"/>
      <c r="E55" s="520"/>
      <c r="F55" s="520"/>
      <c r="G55" s="520"/>
      <c r="H55" s="520"/>
      <c r="I55" s="521"/>
      <c r="J55" s="153"/>
      <c r="K55" s="84"/>
    </row>
    <row r="56" spans="1:12" x14ac:dyDescent="0.3">
      <c r="A56" s="77" t="s">
        <v>733</v>
      </c>
      <c r="B56" s="519" t="s">
        <v>1016</v>
      </c>
      <c r="C56" s="520"/>
      <c r="D56" s="520"/>
      <c r="E56" s="520"/>
      <c r="F56" s="520"/>
      <c r="G56" s="520"/>
      <c r="H56" s="520"/>
      <c r="I56" s="521"/>
      <c r="J56" s="153"/>
      <c r="K56" s="84"/>
    </row>
    <row r="57" spans="1:12" x14ac:dyDescent="0.3">
      <c r="A57" s="77" t="s">
        <v>734</v>
      </c>
      <c r="B57" s="519" t="s">
        <v>857</v>
      </c>
      <c r="C57" s="520"/>
      <c r="D57" s="520"/>
      <c r="E57" s="520"/>
      <c r="F57" s="520"/>
      <c r="G57" s="520"/>
      <c r="H57" s="520"/>
      <c r="I57" s="521"/>
      <c r="J57" s="153"/>
      <c r="K57" s="84"/>
    </row>
    <row r="58" spans="1:12" x14ac:dyDescent="0.3">
      <c r="A58" s="77" t="s">
        <v>735</v>
      </c>
      <c r="B58" s="519" t="s">
        <v>858</v>
      </c>
      <c r="C58" s="520"/>
      <c r="D58" s="520"/>
      <c r="E58" s="520"/>
      <c r="F58" s="520"/>
      <c r="G58" s="520"/>
      <c r="H58" s="520"/>
      <c r="I58" s="521"/>
      <c r="J58" s="153"/>
      <c r="K58" s="84"/>
    </row>
    <row r="59" spans="1:12" x14ac:dyDescent="0.3">
      <c r="A59" s="77" t="s">
        <v>736</v>
      </c>
      <c r="B59" s="519" t="s">
        <v>859</v>
      </c>
      <c r="C59" s="520"/>
      <c r="D59" s="520"/>
      <c r="E59" s="520"/>
      <c r="F59" s="520"/>
      <c r="G59" s="520"/>
      <c r="H59" s="520"/>
      <c r="I59" s="521"/>
      <c r="J59" s="153"/>
      <c r="K59" s="84"/>
    </row>
    <row r="60" spans="1:12" x14ac:dyDescent="0.3">
      <c r="A60" s="77" t="s">
        <v>737</v>
      </c>
      <c r="B60" s="519" t="s">
        <v>860</v>
      </c>
      <c r="C60" s="520"/>
      <c r="D60" s="520"/>
      <c r="E60" s="520"/>
      <c r="F60" s="520"/>
      <c r="G60" s="520"/>
      <c r="H60" s="520"/>
      <c r="I60" s="521"/>
      <c r="J60" s="153"/>
      <c r="K60" s="84"/>
    </row>
    <row r="61" spans="1:12" x14ac:dyDescent="0.3">
      <c r="A61" s="77" t="s">
        <v>738</v>
      </c>
      <c r="B61" s="519" t="s">
        <v>879</v>
      </c>
      <c r="C61" s="520"/>
      <c r="D61" s="520"/>
      <c r="E61" s="520"/>
      <c r="F61" s="520"/>
      <c r="G61" s="520"/>
      <c r="H61" s="520"/>
      <c r="I61" s="521"/>
      <c r="J61" s="153"/>
      <c r="K61" s="84"/>
    </row>
    <row r="62" spans="1:12" x14ac:dyDescent="0.3">
      <c r="A62" s="77" t="s">
        <v>739</v>
      </c>
      <c r="B62" s="519" t="s">
        <v>880</v>
      </c>
      <c r="C62" s="520"/>
      <c r="D62" s="520"/>
      <c r="E62" s="520"/>
      <c r="F62" s="520"/>
      <c r="G62" s="520"/>
      <c r="H62" s="520"/>
      <c r="I62" s="521"/>
      <c r="J62" s="153"/>
      <c r="K62" s="84"/>
    </row>
    <row r="63" spans="1:12" x14ac:dyDescent="0.3">
      <c r="A63" s="77" t="s">
        <v>740</v>
      </c>
      <c r="B63" s="519" t="s">
        <v>881</v>
      </c>
      <c r="C63" s="520"/>
      <c r="D63" s="520"/>
      <c r="E63" s="520"/>
      <c r="F63" s="520"/>
      <c r="G63" s="520"/>
      <c r="H63" s="520"/>
      <c r="I63" s="521"/>
      <c r="J63" s="153"/>
      <c r="K63" s="84"/>
    </row>
    <row r="64" spans="1:12" x14ac:dyDescent="0.3">
      <c r="A64" s="77" t="s">
        <v>741</v>
      </c>
      <c r="B64" s="519" t="s">
        <v>882</v>
      </c>
      <c r="C64" s="520"/>
      <c r="D64" s="520"/>
      <c r="E64" s="520"/>
      <c r="F64" s="520"/>
      <c r="G64" s="520"/>
      <c r="H64" s="520"/>
      <c r="I64" s="521"/>
      <c r="J64" s="153"/>
      <c r="K64" s="84"/>
    </row>
    <row r="65" spans="1:14" x14ac:dyDescent="0.3">
      <c r="A65" s="77" t="s">
        <v>742</v>
      </c>
      <c r="B65" s="519" t="s">
        <v>883</v>
      </c>
      <c r="C65" s="520"/>
      <c r="D65" s="520"/>
      <c r="E65" s="520"/>
      <c r="F65" s="520"/>
      <c r="G65" s="520"/>
      <c r="H65" s="520"/>
      <c r="I65" s="521"/>
      <c r="J65" s="153"/>
      <c r="K65" s="84"/>
    </row>
    <row r="66" spans="1:14" x14ac:dyDescent="0.3">
      <c r="A66" s="77" t="s">
        <v>743</v>
      </c>
      <c r="B66" s="169" t="s">
        <v>1017</v>
      </c>
      <c r="C66" s="170"/>
      <c r="D66" s="170"/>
      <c r="E66" s="170"/>
      <c r="F66" s="170"/>
      <c r="G66" s="170"/>
      <c r="H66" s="170"/>
      <c r="I66" s="171"/>
      <c r="J66" s="153"/>
      <c r="K66" s="84"/>
    </row>
    <row r="67" spans="1:14" ht="12.75" customHeight="1" x14ac:dyDescent="0.3">
      <c r="A67" s="77" t="s">
        <v>744</v>
      </c>
      <c r="B67" s="169" t="s">
        <v>884</v>
      </c>
      <c r="C67" s="131"/>
      <c r="D67" s="131"/>
      <c r="E67" s="131"/>
      <c r="F67" s="131"/>
      <c r="G67" s="131"/>
      <c r="H67" s="131"/>
      <c r="I67" s="132"/>
      <c r="J67" s="153"/>
      <c r="N67" s="58"/>
    </row>
    <row r="68" spans="1:14" ht="5.4" customHeight="1" x14ac:dyDescent="0.3">
      <c r="A68" s="146"/>
      <c r="B68" s="84"/>
      <c r="C68" s="84"/>
      <c r="D68" s="84"/>
      <c r="E68" s="84"/>
      <c r="F68" s="84"/>
      <c r="G68" s="84"/>
      <c r="H68" s="84"/>
      <c r="I68" s="84"/>
      <c r="J68" s="84"/>
      <c r="K68" s="84"/>
    </row>
    <row r="69" spans="1:14" x14ac:dyDescent="0.3">
      <c r="A69" s="146">
        <v>5</v>
      </c>
      <c r="B69" s="524" t="s">
        <v>885</v>
      </c>
      <c r="C69" s="524"/>
      <c r="D69" s="524"/>
      <c r="E69" s="524"/>
      <c r="F69" s="524"/>
      <c r="G69" s="524"/>
      <c r="H69" s="153"/>
      <c r="I69" s="84"/>
      <c r="J69" s="84"/>
      <c r="K69" s="84"/>
    </row>
    <row r="70" spans="1:14" x14ac:dyDescent="0.3">
      <c r="A70" s="146"/>
      <c r="B70" s="524" t="s">
        <v>886</v>
      </c>
      <c r="C70" s="524"/>
      <c r="D70" s="524"/>
      <c r="E70" s="524"/>
      <c r="F70" s="524"/>
      <c r="G70" s="524"/>
      <c r="H70" s="84"/>
      <c r="I70" s="84"/>
      <c r="J70" s="84"/>
      <c r="K70" s="84"/>
    </row>
    <row r="71" spans="1:14" x14ac:dyDescent="0.3">
      <c r="A71" s="146"/>
      <c r="B71" s="58"/>
      <c r="C71" s="58"/>
      <c r="D71" s="58"/>
      <c r="E71" s="58"/>
      <c r="F71" s="58"/>
      <c r="G71" s="58"/>
      <c r="H71" s="58"/>
      <c r="I71" s="58"/>
      <c r="J71" s="58"/>
      <c r="K71" s="58"/>
    </row>
    <row r="72" spans="1:14" x14ac:dyDescent="0.3">
      <c r="A72" s="146"/>
      <c r="B72" s="58"/>
      <c r="C72" s="58"/>
      <c r="D72" s="58"/>
      <c r="E72" s="58"/>
      <c r="F72" s="58"/>
      <c r="G72" s="58"/>
      <c r="H72" s="58"/>
      <c r="I72" s="58"/>
      <c r="J72" s="58"/>
      <c r="K72" s="58"/>
    </row>
    <row r="73" spans="1:14" x14ac:dyDescent="0.3">
      <c r="A73" s="146"/>
      <c r="B73" s="58"/>
      <c r="C73" s="58"/>
      <c r="D73" s="58"/>
      <c r="E73" s="58"/>
      <c r="F73" s="58"/>
      <c r="G73" s="58"/>
      <c r="H73" s="58"/>
      <c r="I73" s="58"/>
      <c r="J73" s="58"/>
      <c r="K73" s="58"/>
    </row>
    <row r="74" spans="1:14" x14ac:dyDescent="0.3">
      <c r="A74" s="146"/>
      <c r="B74" s="58"/>
      <c r="C74" s="58"/>
      <c r="D74" s="58"/>
      <c r="E74" s="58"/>
      <c r="F74" s="58"/>
      <c r="G74" s="58"/>
      <c r="H74" s="58"/>
      <c r="I74" s="58"/>
      <c r="J74" s="58"/>
      <c r="K74" s="58"/>
    </row>
    <row r="75" spans="1:14" x14ac:dyDescent="0.3">
      <c r="A75" s="146"/>
      <c r="B75" s="58"/>
      <c r="C75" s="58"/>
      <c r="D75" s="58"/>
      <c r="E75" s="58"/>
      <c r="F75" s="58"/>
      <c r="G75" s="58"/>
      <c r="H75" s="58"/>
      <c r="I75" s="58"/>
      <c r="J75" s="58"/>
      <c r="K75" s="58"/>
    </row>
    <row r="76" spans="1:14" x14ac:dyDescent="0.3">
      <c r="A76" s="146"/>
      <c r="B76" s="58"/>
      <c r="C76" s="58"/>
      <c r="D76" s="58"/>
      <c r="E76" s="58"/>
      <c r="F76" s="58"/>
      <c r="G76" s="58"/>
      <c r="H76" s="58"/>
      <c r="I76" s="58"/>
      <c r="J76" s="58"/>
      <c r="K76" s="58"/>
    </row>
    <row r="77" spans="1:14" x14ac:dyDescent="0.3">
      <c r="A77" s="146"/>
      <c r="B77" s="58"/>
      <c r="C77" s="58"/>
      <c r="D77" s="58"/>
      <c r="E77" s="58"/>
      <c r="F77" s="58"/>
      <c r="G77" s="58"/>
      <c r="H77" s="58"/>
      <c r="I77" s="58"/>
      <c r="J77" s="58"/>
      <c r="K77" s="58"/>
    </row>
    <row r="78" spans="1:14" x14ac:dyDescent="0.3">
      <c r="A78" s="146"/>
      <c r="B78" s="58"/>
      <c r="C78" s="58"/>
      <c r="D78" s="58"/>
      <c r="E78" s="58"/>
      <c r="F78" s="58"/>
      <c r="G78" s="58"/>
      <c r="H78" s="58"/>
      <c r="I78" s="58"/>
      <c r="J78" s="58"/>
      <c r="K78" s="58"/>
    </row>
    <row r="79" spans="1:14" x14ac:dyDescent="0.3">
      <c r="A79" s="146"/>
      <c r="B79" s="58"/>
      <c r="C79" s="58"/>
      <c r="D79" s="58"/>
      <c r="E79" s="58"/>
      <c r="F79" s="58"/>
      <c r="G79" s="58"/>
      <c r="H79" s="58"/>
      <c r="I79" s="58"/>
      <c r="J79" s="58"/>
      <c r="K79" s="58"/>
    </row>
    <row r="80" spans="1:14" ht="4.2" customHeight="1" x14ac:dyDescent="0.3">
      <c r="A80" s="146"/>
      <c r="B80" s="84"/>
      <c r="C80" s="84"/>
      <c r="D80" s="84"/>
      <c r="E80" s="84"/>
      <c r="F80" s="84"/>
      <c r="G80" s="84"/>
      <c r="H80" s="84"/>
      <c r="I80" s="84"/>
      <c r="J80" s="84"/>
    </row>
    <row r="81" spans="1:11" ht="31.2" customHeight="1" x14ac:dyDescent="0.3">
      <c r="A81" s="146">
        <v>6</v>
      </c>
      <c r="B81" s="516" t="s">
        <v>1018</v>
      </c>
      <c r="C81" s="516"/>
      <c r="D81" s="516"/>
      <c r="E81" s="516"/>
      <c r="F81" s="516"/>
      <c r="G81" s="516"/>
      <c r="H81" s="516"/>
      <c r="I81" s="516"/>
      <c r="J81" s="516"/>
      <c r="K81" s="153"/>
    </row>
    <row r="82" spans="1:11" ht="4.2" customHeight="1" x14ac:dyDescent="0.3">
      <c r="A82" s="146"/>
      <c r="B82" s="84"/>
      <c r="C82" s="84"/>
      <c r="D82" s="84"/>
      <c r="E82" s="84"/>
      <c r="F82" s="84"/>
      <c r="G82" s="84"/>
      <c r="H82" s="84"/>
      <c r="I82" s="84"/>
      <c r="J82" s="84"/>
      <c r="K82" s="84"/>
    </row>
    <row r="83" spans="1:11" x14ac:dyDescent="0.3">
      <c r="A83" s="146" t="s">
        <v>700</v>
      </c>
      <c r="B83" s="524" t="s">
        <v>1019</v>
      </c>
      <c r="C83" s="524"/>
      <c r="D83" s="524"/>
      <c r="E83" s="524"/>
      <c r="F83" s="524"/>
      <c r="G83" s="524"/>
      <c r="H83" s="524"/>
      <c r="I83" s="557"/>
      <c r="J83" s="286"/>
      <c r="K83" s="84"/>
    </row>
    <row r="84" spans="1:11" ht="3" customHeight="1" x14ac:dyDescent="0.3">
      <c r="A84" s="146"/>
      <c r="B84" s="146"/>
      <c r="C84" s="146"/>
      <c r="D84" s="146"/>
      <c r="E84" s="146"/>
      <c r="F84" s="84"/>
      <c r="G84" s="84"/>
      <c r="H84" s="84"/>
      <c r="I84" s="84"/>
      <c r="J84" s="84"/>
      <c r="K84" s="84"/>
    </row>
    <row r="85" spans="1:11" x14ac:dyDescent="0.3">
      <c r="A85" s="146" t="s">
        <v>703</v>
      </c>
      <c r="B85" s="524" t="s">
        <v>1020</v>
      </c>
      <c r="C85" s="524"/>
      <c r="D85" s="524"/>
      <c r="E85" s="524"/>
      <c r="F85" s="524"/>
      <c r="G85" s="524"/>
      <c r="H85" s="524"/>
      <c r="I85" s="524"/>
      <c r="J85" s="524"/>
      <c r="K85" s="524"/>
    </row>
    <row r="86" spans="1:11" ht="13.2" customHeight="1" x14ac:dyDescent="0.3">
      <c r="A86" s="146"/>
      <c r="B86" s="525" t="s">
        <v>747</v>
      </c>
      <c r="C86" s="526"/>
      <c r="D86" s="526"/>
      <c r="E86" s="527"/>
      <c r="F86" s="522" t="s">
        <v>748</v>
      </c>
      <c r="G86" s="522"/>
      <c r="H86" s="84"/>
      <c r="I86" s="84"/>
      <c r="J86" s="84"/>
      <c r="K86" s="84"/>
    </row>
    <row r="87" spans="1:11" x14ac:dyDescent="0.3">
      <c r="A87" s="146"/>
      <c r="B87" s="528"/>
      <c r="C87" s="529"/>
      <c r="D87" s="529"/>
      <c r="E87" s="529"/>
      <c r="F87" s="523"/>
      <c r="G87" s="523"/>
      <c r="H87" s="84"/>
      <c r="I87" s="84"/>
      <c r="J87" s="84"/>
      <c r="K87" s="84"/>
    </row>
    <row r="88" spans="1:11" x14ac:dyDescent="0.3">
      <c r="A88" s="146"/>
      <c r="B88" s="528"/>
      <c r="C88" s="529"/>
      <c r="D88" s="529"/>
      <c r="E88" s="529"/>
      <c r="F88" s="523"/>
      <c r="G88" s="523"/>
      <c r="H88" s="84"/>
      <c r="I88" s="84"/>
      <c r="J88" s="84"/>
      <c r="K88" s="84"/>
    </row>
    <row r="89" spans="1:11" x14ac:dyDescent="0.3">
      <c r="A89" s="146"/>
      <c r="B89" s="528"/>
      <c r="C89" s="529"/>
      <c r="D89" s="529"/>
      <c r="E89" s="529"/>
      <c r="F89" s="523"/>
      <c r="G89" s="523"/>
      <c r="H89" s="84"/>
      <c r="I89" s="84"/>
      <c r="J89" s="84"/>
      <c r="K89" s="84"/>
    </row>
    <row r="90" spans="1:11" x14ac:dyDescent="0.3">
      <c r="A90" s="146"/>
      <c r="B90" s="528"/>
      <c r="C90" s="529"/>
      <c r="D90" s="529"/>
      <c r="E90" s="529"/>
      <c r="F90" s="523"/>
      <c r="G90" s="523"/>
      <c r="H90" s="84"/>
      <c r="I90" s="84"/>
      <c r="J90" s="84"/>
      <c r="K90" s="84"/>
    </row>
    <row r="91" spans="1:11" ht="4.2" customHeight="1" x14ac:dyDescent="0.3">
      <c r="A91" s="146"/>
    </row>
    <row r="92" spans="1:11" x14ac:dyDescent="0.3">
      <c r="A92" s="146">
        <v>7</v>
      </c>
      <c r="B92" s="524" t="s">
        <v>887</v>
      </c>
      <c r="C92" s="524"/>
      <c r="D92" s="524"/>
      <c r="E92" s="524"/>
      <c r="F92" s="524"/>
      <c r="G92" s="153"/>
      <c r="H92" s="561" t="s">
        <v>888</v>
      </c>
      <c r="I92" s="562"/>
      <c r="J92" s="562"/>
      <c r="K92" s="562"/>
    </row>
    <row r="93" spans="1:11" ht="4.95" customHeight="1" x14ac:dyDescent="0.3">
      <c r="A93" s="146"/>
      <c r="B93" s="84"/>
      <c r="C93" s="84"/>
      <c r="D93" s="84"/>
      <c r="E93" s="84"/>
      <c r="F93" s="84"/>
      <c r="G93" s="84"/>
      <c r="H93" s="84"/>
      <c r="I93" s="84"/>
      <c r="J93" s="84"/>
      <c r="K93" s="84"/>
    </row>
    <row r="94" spans="1:11" ht="3" customHeight="1" x14ac:dyDescent="0.3">
      <c r="A94" s="146"/>
    </row>
    <row r="95" spans="1:11" ht="32.4" customHeight="1" x14ac:dyDescent="0.3">
      <c r="A95" s="146">
        <v>8</v>
      </c>
      <c r="B95" s="516" t="s">
        <v>1021</v>
      </c>
      <c r="C95" s="518"/>
      <c r="D95" s="518"/>
      <c r="E95" s="518"/>
      <c r="F95" s="518"/>
      <c r="G95" s="518"/>
      <c r="H95" s="518"/>
      <c r="I95" s="518"/>
      <c r="J95" s="518"/>
      <c r="K95" s="518"/>
    </row>
    <row r="96" spans="1:11" x14ac:dyDescent="0.3">
      <c r="A96" s="146"/>
      <c r="B96" s="145"/>
      <c r="C96" s="145"/>
      <c r="D96" s="145"/>
      <c r="E96" s="145"/>
      <c r="F96" s="145"/>
      <c r="G96" s="145"/>
      <c r="H96" s="145"/>
      <c r="I96" s="145"/>
      <c r="J96" s="145"/>
      <c r="K96" s="153"/>
    </row>
    <row r="97" spans="1:11" ht="4.2" customHeight="1" x14ac:dyDescent="0.3">
      <c r="A97" s="146"/>
      <c r="B97" s="84"/>
      <c r="C97" s="84"/>
      <c r="D97" s="84"/>
      <c r="E97" s="84"/>
      <c r="F97" s="84"/>
      <c r="G97" s="84"/>
      <c r="H97" s="84"/>
      <c r="I97" s="84"/>
      <c r="J97" s="84"/>
      <c r="K97" s="84"/>
    </row>
    <row r="98" spans="1:11" x14ac:dyDescent="0.3">
      <c r="A98" s="146"/>
      <c r="B98" s="524" t="s">
        <v>889</v>
      </c>
      <c r="C98" s="524"/>
      <c r="D98" s="524"/>
      <c r="E98" s="84"/>
      <c r="F98" s="84"/>
      <c r="G98" s="84"/>
      <c r="H98" s="84"/>
      <c r="I98" s="84"/>
      <c r="J98" s="84"/>
      <c r="K98" s="84"/>
    </row>
    <row r="99" spans="1:11" ht="91.95" customHeight="1" x14ac:dyDescent="0.3">
      <c r="A99" s="146"/>
    </row>
    <row r="100" spans="1:11" ht="35.4" customHeight="1" x14ac:dyDescent="0.3">
      <c r="A100" s="146">
        <v>9</v>
      </c>
      <c r="B100" s="516" t="s">
        <v>890</v>
      </c>
      <c r="C100" s="518"/>
      <c r="D100" s="518"/>
      <c r="E100" s="518"/>
      <c r="F100" s="518"/>
      <c r="G100" s="518"/>
      <c r="H100" s="518"/>
      <c r="I100" s="518"/>
      <c r="J100" s="518"/>
      <c r="K100" s="518"/>
    </row>
    <row r="101" spans="1:11" x14ac:dyDescent="0.3">
      <c r="A101" s="146"/>
      <c r="B101" s="145"/>
      <c r="C101" s="145"/>
      <c r="D101" s="145"/>
      <c r="E101" s="145"/>
      <c r="F101" s="145"/>
      <c r="G101" s="145"/>
      <c r="H101" s="145"/>
      <c r="I101" s="145"/>
      <c r="J101" s="145"/>
      <c r="K101" s="153"/>
    </row>
    <row r="102" spans="1:11" ht="3" customHeight="1" x14ac:dyDescent="0.3">
      <c r="A102" s="146"/>
      <c r="B102" s="84"/>
      <c r="C102" s="84"/>
      <c r="D102" s="84"/>
      <c r="E102" s="84"/>
      <c r="F102" s="84"/>
      <c r="G102" s="84"/>
      <c r="H102" s="84"/>
      <c r="I102" s="84"/>
      <c r="J102" s="84"/>
      <c r="K102" s="84"/>
    </row>
    <row r="103" spans="1:11" x14ac:dyDescent="0.3">
      <c r="A103" s="146"/>
      <c r="B103" s="524" t="s">
        <v>891</v>
      </c>
      <c r="C103" s="524"/>
      <c r="D103" s="524"/>
      <c r="E103" s="84"/>
      <c r="F103" s="84"/>
      <c r="G103" s="84"/>
      <c r="H103" s="84"/>
      <c r="I103" s="84"/>
      <c r="J103" s="84"/>
      <c r="K103" s="84"/>
    </row>
    <row r="104" spans="1:11" ht="213" customHeight="1" x14ac:dyDescent="0.3">
      <c r="A104" s="146"/>
    </row>
    <row r="105" spans="1:11" ht="3.6" customHeight="1" x14ac:dyDescent="0.3">
      <c r="A105" s="146"/>
      <c r="B105" s="84"/>
      <c r="C105" s="84"/>
      <c r="D105" s="84"/>
      <c r="E105" s="84"/>
      <c r="F105" s="84"/>
      <c r="G105" s="84"/>
      <c r="H105" s="84"/>
      <c r="I105" s="84"/>
      <c r="J105" s="84"/>
      <c r="K105" s="84"/>
    </row>
    <row r="106" spans="1:11" ht="31.2" customHeight="1" x14ac:dyDescent="0.3">
      <c r="A106" s="146">
        <v>10</v>
      </c>
      <c r="B106" s="516" t="s">
        <v>1071</v>
      </c>
      <c r="C106" s="517"/>
      <c r="D106" s="517"/>
      <c r="E106" s="517"/>
      <c r="F106" s="517"/>
      <c r="G106" s="517"/>
      <c r="H106" s="517"/>
      <c r="I106" s="517"/>
      <c r="J106" s="517"/>
      <c r="K106" s="517"/>
    </row>
    <row r="107" spans="1:11" ht="124.2" customHeight="1" x14ac:dyDescent="0.3">
      <c r="A107" s="146"/>
    </row>
    <row r="108" spans="1:11" ht="3.6" customHeight="1" x14ac:dyDescent="0.3">
      <c r="A108" s="146"/>
      <c r="B108" s="84"/>
      <c r="C108" s="84"/>
      <c r="D108" s="84"/>
      <c r="E108" s="84"/>
      <c r="F108" s="84"/>
      <c r="G108" s="84"/>
      <c r="H108" s="84"/>
      <c r="I108" s="84"/>
      <c r="J108" s="84"/>
      <c r="K108" s="84"/>
    </row>
    <row r="109" spans="1:11" x14ac:dyDescent="0.3">
      <c r="A109" s="146">
        <v>11</v>
      </c>
      <c r="B109" s="524" t="s">
        <v>1072</v>
      </c>
      <c r="C109" s="560"/>
      <c r="D109" s="560"/>
      <c r="E109" s="560"/>
      <c r="F109" s="560"/>
      <c r="G109" s="560"/>
      <c r="H109" s="560"/>
      <c r="I109" s="560"/>
      <c r="J109" s="560"/>
      <c r="K109" s="560"/>
    </row>
    <row r="110" spans="1:11" ht="185.25" customHeight="1" x14ac:dyDescent="0.3">
      <c r="A110" s="146"/>
    </row>
    <row r="111" spans="1:11" ht="6" customHeight="1" x14ac:dyDescent="0.3">
      <c r="A111" s="168"/>
    </row>
    <row r="112" spans="1:11" x14ac:dyDescent="0.3">
      <c r="A112" s="168"/>
    </row>
    <row r="113" spans="1:1" x14ac:dyDescent="0.3">
      <c r="A113" s="168"/>
    </row>
    <row r="114" spans="1:1" x14ac:dyDescent="0.3">
      <c r="A114" s="168"/>
    </row>
    <row r="115" spans="1:1" x14ac:dyDescent="0.3">
      <c r="A115" s="168"/>
    </row>
    <row r="116" spans="1:1" x14ac:dyDescent="0.3">
      <c r="A116" s="168"/>
    </row>
    <row r="117" spans="1:1" x14ac:dyDescent="0.3">
      <c r="A117" s="168"/>
    </row>
    <row r="118" spans="1:1" x14ac:dyDescent="0.3">
      <c r="A118" s="168"/>
    </row>
    <row r="119" spans="1:1" x14ac:dyDescent="0.3">
      <c r="A119" s="168"/>
    </row>
    <row r="120" spans="1:1" x14ac:dyDescent="0.3">
      <c r="A120" s="168"/>
    </row>
    <row r="121" spans="1:1" x14ac:dyDescent="0.3">
      <c r="A121" s="168"/>
    </row>
    <row r="122" spans="1:1" x14ac:dyDescent="0.3">
      <c r="A122" s="168"/>
    </row>
    <row r="123" spans="1:1" x14ac:dyDescent="0.3">
      <c r="A123" s="168"/>
    </row>
    <row r="124" spans="1:1" x14ac:dyDescent="0.3">
      <c r="A124" s="168"/>
    </row>
    <row r="125" spans="1:1" x14ac:dyDescent="0.3">
      <c r="A125" s="168"/>
    </row>
    <row r="126" spans="1:1" x14ac:dyDescent="0.3">
      <c r="A126" s="168"/>
    </row>
    <row r="127" spans="1:1" x14ac:dyDescent="0.3">
      <c r="A127" s="168"/>
    </row>
    <row r="128" spans="1:1" x14ac:dyDescent="0.3">
      <c r="A128" s="168"/>
    </row>
    <row r="129" spans="1:1" x14ac:dyDescent="0.3">
      <c r="A129" s="168"/>
    </row>
    <row r="130" spans="1:1" x14ac:dyDescent="0.3">
      <c r="A130" s="168"/>
    </row>
    <row r="131" spans="1:1" x14ac:dyDescent="0.3">
      <c r="A131" s="168"/>
    </row>
    <row r="132" spans="1:1" x14ac:dyDescent="0.3">
      <c r="A132" s="168"/>
    </row>
    <row r="133" spans="1:1" x14ac:dyDescent="0.3">
      <c r="A133" s="168"/>
    </row>
    <row r="134" spans="1:1" x14ac:dyDescent="0.3">
      <c r="A134" s="168"/>
    </row>
    <row r="135" spans="1:1" x14ac:dyDescent="0.3">
      <c r="A135" s="168"/>
    </row>
    <row r="136" spans="1:1" x14ac:dyDescent="0.3">
      <c r="A136" s="168"/>
    </row>
    <row r="137" spans="1:1" x14ac:dyDescent="0.3">
      <c r="A137" s="168"/>
    </row>
    <row r="138" spans="1:1" x14ac:dyDescent="0.3">
      <c r="A138" s="168"/>
    </row>
    <row r="139" spans="1:1" x14ac:dyDescent="0.3">
      <c r="A139" s="168"/>
    </row>
    <row r="140" spans="1:1" x14ac:dyDescent="0.3">
      <c r="A140" s="168"/>
    </row>
    <row r="141" spans="1:1" x14ac:dyDescent="0.3">
      <c r="A141" s="168"/>
    </row>
    <row r="142" spans="1:1" x14ac:dyDescent="0.3">
      <c r="A142" s="168"/>
    </row>
    <row r="143" spans="1:1" x14ac:dyDescent="0.3">
      <c r="A143" s="168"/>
    </row>
    <row r="144" spans="1:1" x14ac:dyDescent="0.3">
      <c r="A144" s="168"/>
    </row>
    <row r="145" spans="1:1" x14ac:dyDescent="0.3">
      <c r="A145" s="168"/>
    </row>
    <row r="146" spans="1:1" x14ac:dyDescent="0.3">
      <c r="A146" s="168"/>
    </row>
    <row r="147" spans="1:1" x14ac:dyDescent="0.3">
      <c r="A147" s="168"/>
    </row>
    <row r="148" spans="1:1" x14ac:dyDescent="0.3">
      <c r="A148" s="168"/>
    </row>
    <row r="149" spans="1:1" x14ac:dyDescent="0.3">
      <c r="A149" s="168"/>
    </row>
    <row r="150" spans="1:1" x14ac:dyDescent="0.3">
      <c r="A150" s="168"/>
    </row>
    <row r="151" spans="1:1" x14ac:dyDescent="0.3">
      <c r="A151" s="168"/>
    </row>
    <row r="152" spans="1:1" x14ac:dyDescent="0.3">
      <c r="A152" s="168"/>
    </row>
    <row r="153" spans="1:1" x14ac:dyDescent="0.3">
      <c r="A153" s="168"/>
    </row>
    <row r="154" spans="1:1" x14ac:dyDescent="0.3">
      <c r="A154" s="168"/>
    </row>
    <row r="155" spans="1:1" x14ac:dyDescent="0.3">
      <c r="A155" s="168"/>
    </row>
    <row r="156" spans="1:1" x14ac:dyDescent="0.3">
      <c r="A156" s="168"/>
    </row>
    <row r="157" spans="1:1" x14ac:dyDescent="0.3">
      <c r="A157" s="168"/>
    </row>
    <row r="158" spans="1:1" x14ac:dyDescent="0.3">
      <c r="A158" s="168"/>
    </row>
    <row r="159" spans="1:1" x14ac:dyDescent="0.3">
      <c r="A159" s="168"/>
    </row>
    <row r="160" spans="1:1" x14ac:dyDescent="0.3">
      <c r="A160" s="168"/>
    </row>
    <row r="161" spans="1:1" x14ac:dyDescent="0.3">
      <c r="A161" s="168"/>
    </row>
    <row r="162" spans="1:1" x14ac:dyDescent="0.3">
      <c r="A162" s="168"/>
    </row>
    <row r="163" spans="1:1" x14ac:dyDescent="0.3">
      <c r="A163" s="168"/>
    </row>
    <row r="164" spans="1:1" x14ac:dyDescent="0.3">
      <c r="A164" s="168"/>
    </row>
    <row r="165" spans="1:1" x14ac:dyDescent="0.3">
      <c r="A165" s="168"/>
    </row>
    <row r="166" spans="1:1" x14ac:dyDescent="0.3">
      <c r="A166" s="168"/>
    </row>
    <row r="167" spans="1:1" x14ac:dyDescent="0.3">
      <c r="A167" s="168"/>
    </row>
    <row r="168" spans="1:1" x14ac:dyDescent="0.3">
      <c r="A168" s="168"/>
    </row>
    <row r="169" spans="1:1" x14ac:dyDescent="0.3">
      <c r="A169" s="168"/>
    </row>
    <row r="170" spans="1:1" x14ac:dyDescent="0.3">
      <c r="A170" s="168"/>
    </row>
    <row r="171" spans="1:1" x14ac:dyDescent="0.3">
      <c r="A171" s="168"/>
    </row>
    <row r="172" spans="1:1" x14ac:dyDescent="0.3">
      <c r="A172" s="168"/>
    </row>
    <row r="173" spans="1:1" x14ac:dyDescent="0.3">
      <c r="A173" s="168"/>
    </row>
    <row r="174" spans="1:1" x14ac:dyDescent="0.3">
      <c r="A174" s="168"/>
    </row>
    <row r="175" spans="1:1" x14ac:dyDescent="0.3">
      <c r="A175" s="168"/>
    </row>
    <row r="176" spans="1:1" x14ac:dyDescent="0.3">
      <c r="A176" s="168"/>
    </row>
    <row r="177" spans="1:1" x14ac:dyDescent="0.3">
      <c r="A177" s="168"/>
    </row>
    <row r="178" spans="1:1" x14ac:dyDescent="0.3">
      <c r="A178" s="168"/>
    </row>
    <row r="179" spans="1:1" x14ac:dyDescent="0.3">
      <c r="A179" s="168"/>
    </row>
    <row r="180" spans="1:1" x14ac:dyDescent="0.3">
      <c r="A180" s="168"/>
    </row>
    <row r="181" spans="1:1" x14ac:dyDescent="0.3">
      <c r="A181" s="168"/>
    </row>
    <row r="182" spans="1:1" x14ac:dyDescent="0.3">
      <c r="A182" s="168"/>
    </row>
    <row r="183" spans="1:1" x14ac:dyDescent="0.3">
      <c r="A183" s="168"/>
    </row>
    <row r="184" spans="1:1" x14ac:dyDescent="0.3">
      <c r="A184" s="168"/>
    </row>
    <row r="185" spans="1:1" x14ac:dyDescent="0.3">
      <c r="A185" s="168"/>
    </row>
    <row r="186" spans="1:1" x14ac:dyDescent="0.3">
      <c r="A186" s="168"/>
    </row>
    <row r="187" spans="1:1" x14ac:dyDescent="0.3">
      <c r="A187" s="168"/>
    </row>
    <row r="188" spans="1:1" x14ac:dyDescent="0.3">
      <c r="A188" s="168"/>
    </row>
    <row r="189" spans="1:1" x14ac:dyDescent="0.3">
      <c r="A189" s="168"/>
    </row>
    <row r="190" spans="1:1" x14ac:dyDescent="0.3">
      <c r="A190" s="168"/>
    </row>
    <row r="191" spans="1:1" x14ac:dyDescent="0.3">
      <c r="A191" s="168"/>
    </row>
    <row r="192" spans="1:1" x14ac:dyDescent="0.3">
      <c r="A192" s="168"/>
    </row>
    <row r="193" spans="1:1" x14ac:dyDescent="0.3">
      <c r="A193" s="168"/>
    </row>
    <row r="194" spans="1:1" x14ac:dyDescent="0.3">
      <c r="A194" s="168"/>
    </row>
    <row r="195" spans="1:1" x14ac:dyDescent="0.3">
      <c r="A195" s="168"/>
    </row>
    <row r="196" spans="1:1" x14ac:dyDescent="0.3">
      <c r="A196" s="168"/>
    </row>
    <row r="197" spans="1:1" x14ac:dyDescent="0.3">
      <c r="A197" s="168"/>
    </row>
    <row r="198" spans="1:1" x14ac:dyDescent="0.3">
      <c r="A198" s="168"/>
    </row>
    <row r="199" spans="1:1" x14ac:dyDescent="0.3">
      <c r="A199" s="168"/>
    </row>
    <row r="200" spans="1:1" x14ac:dyDescent="0.3">
      <c r="A200" s="168"/>
    </row>
    <row r="201" spans="1:1" x14ac:dyDescent="0.3">
      <c r="A201" s="168"/>
    </row>
    <row r="202" spans="1:1" x14ac:dyDescent="0.3">
      <c r="A202" s="168"/>
    </row>
    <row r="203" spans="1:1" x14ac:dyDescent="0.3">
      <c r="A203" s="168"/>
    </row>
    <row r="204" spans="1:1" x14ac:dyDescent="0.3">
      <c r="A204" s="168"/>
    </row>
    <row r="205" spans="1:1" x14ac:dyDescent="0.3">
      <c r="A205" s="168"/>
    </row>
    <row r="206" spans="1:1" x14ac:dyDescent="0.3">
      <c r="A206" s="168"/>
    </row>
    <row r="207" spans="1:1" x14ac:dyDescent="0.3">
      <c r="A207" s="168"/>
    </row>
    <row r="208" spans="1:1" x14ac:dyDescent="0.3">
      <c r="A208" s="168"/>
    </row>
    <row r="209" spans="1:1" x14ac:dyDescent="0.3">
      <c r="A209" s="168"/>
    </row>
    <row r="210" spans="1:1" x14ac:dyDescent="0.3">
      <c r="A210" s="168"/>
    </row>
    <row r="211" spans="1:1" x14ac:dyDescent="0.3">
      <c r="A211" s="168"/>
    </row>
    <row r="212" spans="1:1" x14ac:dyDescent="0.3">
      <c r="A212" s="168"/>
    </row>
    <row r="213" spans="1:1" x14ac:dyDescent="0.3">
      <c r="A213" s="168"/>
    </row>
    <row r="214" spans="1:1" x14ac:dyDescent="0.3">
      <c r="A214" s="168"/>
    </row>
    <row r="215" spans="1:1" x14ac:dyDescent="0.3">
      <c r="A215" s="168"/>
    </row>
    <row r="216" spans="1:1" x14ac:dyDescent="0.3">
      <c r="A216" s="168"/>
    </row>
    <row r="217" spans="1:1" x14ac:dyDescent="0.3">
      <c r="A217" s="168"/>
    </row>
    <row r="218" spans="1:1" x14ac:dyDescent="0.3">
      <c r="A218" s="168"/>
    </row>
    <row r="219" spans="1:1" x14ac:dyDescent="0.3">
      <c r="A219" s="168"/>
    </row>
    <row r="220" spans="1:1" x14ac:dyDescent="0.3">
      <c r="A220" s="168"/>
    </row>
    <row r="221" spans="1:1" x14ac:dyDescent="0.3">
      <c r="A221" s="168"/>
    </row>
    <row r="222" spans="1:1" x14ac:dyDescent="0.3">
      <c r="A222" s="168"/>
    </row>
    <row r="223" spans="1:1" x14ac:dyDescent="0.3">
      <c r="A223" s="168"/>
    </row>
    <row r="224" spans="1:1" x14ac:dyDescent="0.3">
      <c r="A224" s="168"/>
    </row>
    <row r="225" spans="1:1" x14ac:dyDescent="0.3">
      <c r="A225" s="168"/>
    </row>
    <row r="226" spans="1:1" x14ac:dyDescent="0.3">
      <c r="A226" s="168"/>
    </row>
    <row r="227" spans="1:1" x14ac:dyDescent="0.3">
      <c r="A227" s="168"/>
    </row>
    <row r="228" spans="1:1" x14ac:dyDescent="0.3">
      <c r="A228" s="168"/>
    </row>
    <row r="229" spans="1:1" x14ac:dyDescent="0.3">
      <c r="A229" s="168"/>
    </row>
    <row r="230" spans="1:1" x14ac:dyDescent="0.3">
      <c r="A230" s="168"/>
    </row>
    <row r="231" spans="1:1" x14ac:dyDescent="0.3">
      <c r="A231" s="168"/>
    </row>
    <row r="232" spans="1:1" x14ac:dyDescent="0.3">
      <c r="A232" s="168"/>
    </row>
    <row r="233" spans="1:1" x14ac:dyDescent="0.3">
      <c r="A233" s="168"/>
    </row>
    <row r="234" spans="1:1" x14ac:dyDescent="0.3">
      <c r="A234" s="168"/>
    </row>
    <row r="235" spans="1:1" x14ac:dyDescent="0.3">
      <c r="A235" s="168"/>
    </row>
    <row r="236" spans="1:1" x14ac:dyDescent="0.3">
      <c r="A236" s="168"/>
    </row>
    <row r="237" spans="1:1" x14ac:dyDescent="0.3">
      <c r="A237" s="168"/>
    </row>
    <row r="238" spans="1:1" x14ac:dyDescent="0.3">
      <c r="A238" s="168"/>
    </row>
    <row r="239" spans="1:1" x14ac:dyDescent="0.3">
      <c r="A239" s="168"/>
    </row>
    <row r="240" spans="1:1" x14ac:dyDescent="0.3">
      <c r="A240" s="168"/>
    </row>
    <row r="241" spans="1:1" x14ac:dyDescent="0.3">
      <c r="A241" s="168"/>
    </row>
    <row r="242" spans="1:1" x14ac:dyDescent="0.3">
      <c r="A242" s="168"/>
    </row>
    <row r="243" spans="1:1" x14ac:dyDescent="0.3">
      <c r="A243" s="168"/>
    </row>
    <row r="244" spans="1:1" x14ac:dyDescent="0.3">
      <c r="A244" s="168"/>
    </row>
    <row r="245" spans="1:1" x14ac:dyDescent="0.3">
      <c r="A245" s="168"/>
    </row>
    <row r="246" spans="1:1" x14ac:dyDescent="0.3">
      <c r="A246" s="168"/>
    </row>
    <row r="247" spans="1:1" x14ac:dyDescent="0.3">
      <c r="A247" s="168"/>
    </row>
    <row r="248" spans="1:1" x14ac:dyDescent="0.3">
      <c r="A248" s="168"/>
    </row>
    <row r="249" spans="1:1" x14ac:dyDescent="0.3">
      <c r="A249" s="168"/>
    </row>
    <row r="250" spans="1:1" x14ac:dyDescent="0.3">
      <c r="A250" s="168"/>
    </row>
    <row r="251" spans="1:1" x14ac:dyDescent="0.3">
      <c r="A251" s="168"/>
    </row>
    <row r="252" spans="1:1" x14ac:dyDescent="0.3">
      <c r="A252" s="168"/>
    </row>
    <row r="253" spans="1:1" x14ac:dyDescent="0.3">
      <c r="A253" s="168"/>
    </row>
    <row r="254" spans="1:1" x14ac:dyDescent="0.3">
      <c r="A254" s="168"/>
    </row>
    <row r="255" spans="1:1" x14ac:dyDescent="0.3">
      <c r="A255" s="168"/>
    </row>
    <row r="256" spans="1:1" x14ac:dyDescent="0.3">
      <c r="A256" s="168"/>
    </row>
    <row r="257" spans="1:1" x14ac:dyDescent="0.3">
      <c r="A257" s="168"/>
    </row>
    <row r="258" spans="1:1" x14ac:dyDescent="0.3">
      <c r="A258" s="168"/>
    </row>
    <row r="259" spans="1:1" x14ac:dyDescent="0.3">
      <c r="A259" s="168"/>
    </row>
    <row r="260" spans="1:1" x14ac:dyDescent="0.3">
      <c r="A260" s="168"/>
    </row>
    <row r="261" spans="1:1" x14ac:dyDescent="0.3">
      <c r="A261" s="168"/>
    </row>
    <row r="262" spans="1:1" x14ac:dyDescent="0.3">
      <c r="A262" s="168"/>
    </row>
    <row r="263" spans="1:1" x14ac:dyDescent="0.3">
      <c r="A263" s="168"/>
    </row>
    <row r="264" spans="1:1" x14ac:dyDescent="0.3">
      <c r="A264" s="168"/>
    </row>
    <row r="265" spans="1:1" x14ac:dyDescent="0.3">
      <c r="A265" s="168"/>
    </row>
    <row r="266" spans="1:1" x14ac:dyDescent="0.3">
      <c r="A266" s="168"/>
    </row>
    <row r="267" spans="1:1" x14ac:dyDescent="0.3">
      <c r="A267" s="168"/>
    </row>
    <row r="268" spans="1:1" x14ac:dyDescent="0.3">
      <c r="A268" s="168"/>
    </row>
    <row r="269" spans="1:1" x14ac:dyDescent="0.3">
      <c r="A269" s="168"/>
    </row>
    <row r="270" spans="1:1" x14ac:dyDescent="0.3">
      <c r="A270" s="168"/>
    </row>
    <row r="271" spans="1:1" x14ac:dyDescent="0.3">
      <c r="A271" s="168"/>
    </row>
    <row r="272" spans="1:1" x14ac:dyDescent="0.3">
      <c r="A272" s="168"/>
    </row>
    <row r="273" spans="1:1" x14ac:dyDescent="0.3">
      <c r="A273" s="168"/>
    </row>
    <row r="274" spans="1:1" x14ac:dyDescent="0.3">
      <c r="A274" s="168"/>
    </row>
    <row r="275" spans="1:1" x14ac:dyDescent="0.3">
      <c r="A275" s="168"/>
    </row>
    <row r="276" spans="1:1" x14ac:dyDescent="0.3">
      <c r="A276" s="168"/>
    </row>
    <row r="277" spans="1:1" x14ac:dyDescent="0.3">
      <c r="A277" s="168"/>
    </row>
    <row r="278" spans="1:1" x14ac:dyDescent="0.3">
      <c r="A278" s="168"/>
    </row>
    <row r="279" spans="1:1" x14ac:dyDescent="0.3">
      <c r="A279" s="168"/>
    </row>
    <row r="280" spans="1:1" x14ac:dyDescent="0.3">
      <c r="A280" s="168"/>
    </row>
    <row r="281" spans="1:1" x14ac:dyDescent="0.3">
      <c r="A281" s="168"/>
    </row>
    <row r="282" spans="1:1" x14ac:dyDescent="0.3">
      <c r="A282" s="168"/>
    </row>
    <row r="283" spans="1:1" x14ac:dyDescent="0.3">
      <c r="A283" s="168"/>
    </row>
    <row r="284" spans="1:1" x14ac:dyDescent="0.3">
      <c r="A284" s="168"/>
    </row>
    <row r="285" spans="1:1" x14ac:dyDescent="0.3">
      <c r="A285" s="168"/>
    </row>
    <row r="286" spans="1:1" x14ac:dyDescent="0.3">
      <c r="A286" s="168"/>
    </row>
    <row r="287" spans="1:1" x14ac:dyDescent="0.3">
      <c r="A287" s="168"/>
    </row>
    <row r="288" spans="1:1" x14ac:dyDescent="0.3">
      <c r="A288" s="168"/>
    </row>
    <row r="289" spans="1:1" x14ac:dyDescent="0.3">
      <c r="A289" s="168"/>
    </row>
    <row r="290" spans="1:1" x14ac:dyDescent="0.3">
      <c r="A290" s="168"/>
    </row>
    <row r="291" spans="1:1" x14ac:dyDescent="0.3">
      <c r="A291" s="168"/>
    </row>
    <row r="292" spans="1:1" x14ac:dyDescent="0.3">
      <c r="A292" s="168"/>
    </row>
    <row r="293" spans="1:1" x14ac:dyDescent="0.3">
      <c r="A293" s="168"/>
    </row>
    <row r="294" spans="1:1" x14ac:dyDescent="0.3">
      <c r="A294" s="168"/>
    </row>
    <row r="295" spans="1:1" x14ac:dyDescent="0.3">
      <c r="A295" s="168"/>
    </row>
    <row r="296" spans="1:1" x14ac:dyDescent="0.3">
      <c r="A296" s="168"/>
    </row>
    <row r="297" spans="1:1" x14ac:dyDescent="0.3">
      <c r="A297" s="168"/>
    </row>
    <row r="298" spans="1:1" x14ac:dyDescent="0.3">
      <c r="A298" s="168"/>
    </row>
    <row r="299" spans="1:1" x14ac:dyDescent="0.3">
      <c r="A299" s="168"/>
    </row>
    <row r="300" spans="1:1" x14ac:dyDescent="0.3">
      <c r="A300" s="168"/>
    </row>
    <row r="301" spans="1:1" x14ac:dyDescent="0.3">
      <c r="A301" s="168"/>
    </row>
    <row r="302" spans="1:1" x14ac:dyDescent="0.3">
      <c r="A302" s="168"/>
    </row>
    <row r="303" spans="1:1" x14ac:dyDescent="0.3">
      <c r="A303" s="168"/>
    </row>
    <row r="304" spans="1:1" x14ac:dyDescent="0.3">
      <c r="A304" s="168"/>
    </row>
    <row r="305" spans="1:1" x14ac:dyDescent="0.3">
      <c r="A305" s="168"/>
    </row>
    <row r="306" spans="1:1" x14ac:dyDescent="0.3">
      <c r="A306" s="168"/>
    </row>
    <row r="307" spans="1:1" x14ac:dyDescent="0.3">
      <c r="A307" s="168"/>
    </row>
    <row r="308" spans="1:1" x14ac:dyDescent="0.3">
      <c r="A308" s="168"/>
    </row>
    <row r="309" spans="1:1" x14ac:dyDescent="0.3">
      <c r="A309" s="168"/>
    </row>
    <row r="310" spans="1:1" x14ac:dyDescent="0.3">
      <c r="A310" s="168"/>
    </row>
    <row r="311" spans="1:1" x14ac:dyDescent="0.3">
      <c r="A311" s="168"/>
    </row>
    <row r="312" spans="1:1" x14ac:dyDescent="0.3">
      <c r="A312" s="168"/>
    </row>
    <row r="313" spans="1:1" x14ac:dyDescent="0.3">
      <c r="A313" s="168"/>
    </row>
    <row r="314" spans="1:1" x14ac:dyDescent="0.3">
      <c r="A314" s="168"/>
    </row>
    <row r="315" spans="1:1" x14ac:dyDescent="0.3">
      <c r="A315" s="168"/>
    </row>
    <row r="316" spans="1:1" x14ac:dyDescent="0.3">
      <c r="A316" s="168"/>
    </row>
    <row r="317" spans="1:1" x14ac:dyDescent="0.3">
      <c r="A317" s="168"/>
    </row>
    <row r="318" spans="1:1" x14ac:dyDescent="0.3">
      <c r="A318" s="168"/>
    </row>
    <row r="319" spans="1:1" x14ac:dyDescent="0.3">
      <c r="A319" s="168"/>
    </row>
    <row r="320" spans="1:1" x14ac:dyDescent="0.3">
      <c r="A320" s="168"/>
    </row>
    <row r="321" spans="1:1" x14ac:dyDescent="0.3">
      <c r="A321" s="168"/>
    </row>
    <row r="322" spans="1:1" x14ac:dyDescent="0.3">
      <c r="A322" s="168"/>
    </row>
    <row r="323" spans="1:1" x14ac:dyDescent="0.3">
      <c r="A323" s="168"/>
    </row>
    <row r="324" spans="1:1" x14ac:dyDescent="0.3">
      <c r="A324" s="168"/>
    </row>
    <row r="325" spans="1:1" x14ac:dyDescent="0.3">
      <c r="A325" s="168"/>
    </row>
    <row r="326" spans="1:1" x14ac:dyDescent="0.3">
      <c r="A326" s="168"/>
    </row>
    <row r="327" spans="1:1" x14ac:dyDescent="0.3">
      <c r="A327" s="168"/>
    </row>
    <row r="328" spans="1:1" x14ac:dyDescent="0.3">
      <c r="A328" s="168"/>
    </row>
    <row r="329" spans="1:1" x14ac:dyDescent="0.3">
      <c r="A329" s="168"/>
    </row>
    <row r="330" spans="1:1" x14ac:dyDescent="0.3">
      <c r="A330" s="168"/>
    </row>
    <row r="331" spans="1:1" x14ac:dyDescent="0.3">
      <c r="A331" s="168"/>
    </row>
    <row r="332" spans="1:1" x14ac:dyDescent="0.3">
      <c r="A332" s="168"/>
    </row>
    <row r="333" spans="1:1" x14ac:dyDescent="0.3">
      <c r="A333" s="168"/>
    </row>
    <row r="334" spans="1:1" x14ac:dyDescent="0.3">
      <c r="A334" s="168"/>
    </row>
    <row r="335" spans="1:1" x14ac:dyDescent="0.3">
      <c r="A335" s="168"/>
    </row>
    <row r="336" spans="1:1" x14ac:dyDescent="0.3">
      <c r="A336" s="168"/>
    </row>
  </sheetData>
  <sheetProtection algorithmName="SHA-512" hashValue="5ZjNoOuSMNCQNsPjD28ZUrXep4doVWtgJgNj/763gT/cizDj1/OWTVP+aGsNE8kaloIvGJaV097SUUUSnOB9oA==" saltValue="PeC9+tCu/MzifP3ZHQ83RA==" spinCount="100000" sheet="1" selectLockedCells="1"/>
  <dataConsolidate/>
  <mergeCells count="79">
    <mergeCell ref="B109:K109"/>
    <mergeCell ref="B42:I42"/>
    <mergeCell ref="B39:G39"/>
    <mergeCell ref="B81:J81"/>
    <mergeCell ref="B83:I83"/>
    <mergeCell ref="B69:G69"/>
    <mergeCell ref="B47:G47"/>
    <mergeCell ref="B45:C45"/>
    <mergeCell ref="B52:I52"/>
    <mergeCell ref="B56:I56"/>
    <mergeCell ref="B70:G70"/>
    <mergeCell ref="B98:D98"/>
    <mergeCell ref="B85:K85"/>
    <mergeCell ref="B92:F92"/>
    <mergeCell ref="H92:K92"/>
    <mergeCell ref="B90:E90"/>
    <mergeCell ref="A1:K1"/>
    <mergeCell ref="F30:G30"/>
    <mergeCell ref="F18:G18"/>
    <mergeCell ref="B5:I5"/>
    <mergeCell ref="F24:G24"/>
    <mergeCell ref="F25:G25"/>
    <mergeCell ref="F26:G26"/>
    <mergeCell ref="F27:G27"/>
    <mergeCell ref="F17:G17"/>
    <mergeCell ref="F16:G16"/>
    <mergeCell ref="B6:C6"/>
    <mergeCell ref="B7:C7"/>
    <mergeCell ref="D7:K7"/>
    <mergeCell ref="B29:D29"/>
    <mergeCell ref="F20:G20"/>
    <mergeCell ref="H2:K2"/>
    <mergeCell ref="B55:I55"/>
    <mergeCell ref="H10:K10"/>
    <mergeCell ref="J8:K8"/>
    <mergeCell ref="H8:I8"/>
    <mergeCell ref="D9:F9"/>
    <mergeCell ref="I9:K9"/>
    <mergeCell ref="B13:K13"/>
    <mergeCell ref="B36:H36"/>
    <mergeCell ref="B37:H37"/>
    <mergeCell ref="B44:H44"/>
    <mergeCell ref="F31:G31"/>
    <mergeCell ref="F32:G32"/>
    <mergeCell ref="F33:G33"/>
    <mergeCell ref="B15:C15"/>
    <mergeCell ref="B22:C22"/>
    <mergeCell ref="F90:G90"/>
    <mergeCell ref="D6:K6"/>
    <mergeCell ref="C8:D8"/>
    <mergeCell ref="C10:G10"/>
    <mergeCell ref="B61:I61"/>
    <mergeCell ref="B51:K51"/>
    <mergeCell ref="F19:G19"/>
    <mergeCell ref="F34:G34"/>
    <mergeCell ref="F23:G23"/>
    <mergeCell ref="B57:I57"/>
    <mergeCell ref="B58:I58"/>
    <mergeCell ref="B59:I59"/>
    <mergeCell ref="B60:I60"/>
    <mergeCell ref="B48:C48"/>
    <mergeCell ref="B53:I53"/>
    <mergeCell ref="B54:I54"/>
    <mergeCell ref="B106:K106"/>
    <mergeCell ref="B95:K95"/>
    <mergeCell ref="B62:I62"/>
    <mergeCell ref="B63:I63"/>
    <mergeCell ref="B64:I64"/>
    <mergeCell ref="B65:I65"/>
    <mergeCell ref="F86:G86"/>
    <mergeCell ref="F87:G87"/>
    <mergeCell ref="B100:K100"/>
    <mergeCell ref="B103:D103"/>
    <mergeCell ref="B86:E86"/>
    <mergeCell ref="B87:E87"/>
    <mergeCell ref="F88:G88"/>
    <mergeCell ref="B88:E88"/>
    <mergeCell ref="B89:E89"/>
    <mergeCell ref="F89:G89"/>
  </mergeCells>
  <dataValidations count="15">
    <dataValidation type="whole" showInputMessage="1" showErrorMessage="1" error="This cell is formatted for 10 digit phone numbers.  Please enter only numeric characters.  Do not enter hyphens, parentheses, periods, or spaces." sqref="P18" xr:uid="{C7E337C7-69B5-4E9D-AA43-D08D178B6142}">
      <formula1>0</formula1>
      <formula2>50</formula2>
    </dataValidation>
    <dataValidation showInputMessage="1" showErrorMessage="1" error="This cell is formatted for 10 digit phone numbers.  Please enter only numeric characters.  Do not enter hyphens, parentheses, periods, or spaces." sqref="Q18" xr:uid="{83CDF6C2-AF92-4886-881C-A10C27407C95}"/>
    <dataValidation type="whole" allowBlank="1" showInputMessage="1" showErrorMessage="1" error="This cell is formatted for 10 digit phone numbers.  Please enter only numeric characters.  Do not enter hyphens, parentheses, periods, or spaces." sqref="Q15:Q16" xr:uid="{8983DB2B-23EC-4728-BBFC-96BF0A336356}">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M16" xr:uid="{4F801A48-015D-4CC8-821A-D48CFC05C236}">
      <formula1>1000000</formula1>
      <formula2>999999999</formula2>
    </dataValidation>
    <dataValidation type="whole" allowBlank="1" showInputMessage="1" showErrorMessage="1" sqref="K11 F11" xr:uid="{71E6857B-47AB-4E15-A586-14376147F821}">
      <formula1>0</formula1>
      <formula2>50</formula2>
    </dataValidation>
    <dataValidation type="list" allowBlank="1" showInputMessage="1" showErrorMessage="1" sqref="B31:B34" xr:uid="{71F4318E-80A7-4C3A-A0A0-682F00A9FB90}">
      <formula1>Grants</formula1>
    </dataValidation>
    <dataValidation type="whole" allowBlank="1" showInputMessage="1" showErrorMessage="1" sqref="F17:G20 F31:G34 F24:G27" xr:uid="{D0282749-488F-4EF4-9241-C5FB2082240D}">
      <formula1>1</formula1>
      <formula2>1000000</formula2>
    </dataValidation>
    <dataValidation type="list" allowBlank="1" showInputMessage="1" showErrorMessage="1" sqref="K17:K20 K31:K34 K24:K27 I31:I34 I24:I27 I17:I20 I39 H69 K81 G92 K101 I36:I37" xr:uid="{2BB27894-6936-4EAD-9937-D7202A23957A}">
      <formula1>YESNO</formula1>
    </dataValidation>
    <dataValidation type="list" allowBlank="1" showInputMessage="1" showErrorMessage="1" sqref="D17:D20 D31:D34 D24:D27" xr:uid="{EB933A8D-49FA-4257-B534-F3B8AADD701E}">
      <formula1>Status</formula1>
    </dataValidation>
    <dataValidation type="list" allowBlank="1" showInputMessage="1" showErrorMessage="1" sqref="H17:H20 H31:H34 H24:H27" xr:uid="{5C9CFC05-0604-4115-BB13-2EF4BD56D51C}">
      <formula1>Units</formula1>
    </dataValidation>
    <dataValidation type="list" allowBlank="1" showInputMessage="1" showErrorMessage="1" sqref="K96" xr:uid="{212EE96F-81C3-4B71-90BF-5DC7E013DEE3}">
      <formula1>YesNoNA</formula1>
    </dataValidation>
    <dataValidation type="whole" allowBlank="1" showInputMessage="1" showErrorMessage="1" sqref="F87:G90" xr:uid="{F40B39C4-4026-473C-AF56-147FC14503F0}">
      <formula1>0</formula1>
      <formula2>500</formula2>
    </dataValidation>
    <dataValidation type="list" allowBlank="1" showInputMessage="1" showErrorMessage="1" sqref="F8" xr:uid="{DD5C598F-E794-4578-BF4F-D37BD197CE4E}">
      <formula1>$L$1:$L$48</formula1>
    </dataValidation>
    <dataValidation type="list" allowBlank="1" showInputMessage="1" showErrorMessage="1" sqref="B17:B20 B24:B27" xr:uid="{BAAAA2D2-6301-47F7-B6FF-0B22AF0DD5E4}">
      <formula1>$M$1:$M$9</formula1>
    </dataValidation>
    <dataValidation type="list" allowBlank="1" showInputMessage="1" showErrorMessage="1" sqref="I44 H47 J52:J62 J63:J67" xr:uid="{A13876DD-B2F2-4FCA-8297-591900EA2F70}">
      <formula1>$M$44:$M$45</formula1>
    </dataValidation>
  </dataValidations>
  <pageMargins left="0.5" right="0.5" top="1" bottom="0.75" header="0.3" footer="0.3"/>
  <pageSetup scale="98" orientation="portrait" verticalDpi="1200" r:id="rId1"/>
  <headerFooter>
    <oddHeader xml:space="preserve">&amp;C&amp;"-,Bold"&amp;12 2026 HOME-ARP RENTAL HOUSING DEVELOPMENT PROGRAM
TENNESSEE HOUSING DEVELOPMENT AGENCY
PART 4 - DESIGN AND DEVELOPMENT
</oddHeader>
    <oddFooter>&amp;C2026 HOME ARP Application - Part 4</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C43D3-528A-4811-A41C-25A5E5E94C0C}">
  <dimension ref="A1:A203"/>
  <sheetViews>
    <sheetView view="pageLayout" zoomScaleNormal="100" workbookViewId="0">
      <selection activeCell="C9" sqref="C9"/>
    </sheetView>
  </sheetViews>
  <sheetFormatPr defaultColWidth="8.88671875" defaultRowHeight="13.2" x14ac:dyDescent="0.25"/>
  <cols>
    <col min="1" max="1" width="119.6640625" style="13" customWidth="1"/>
    <col min="2" max="16384" width="8.88671875" style="13"/>
  </cols>
  <sheetData>
    <row r="1" spans="1:1" ht="31.2" x14ac:dyDescent="0.3">
      <c r="A1" s="202" t="s">
        <v>758</v>
      </c>
    </row>
    <row r="2" spans="1:1" x14ac:dyDescent="0.25">
      <c r="A2" s="12"/>
    </row>
    <row r="3" spans="1:1" x14ac:dyDescent="0.25">
      <c r="A3" s="12"/>
    </row>
    <row r="4" spans="1:1" x14ac:dyDescent="0.25">
      <c r="A4" s="12"/>
    </row>
    <row r="5" spans="1:1" x14ac:dyDescent="0.25">
      <c r="A5" s="12"/>
    </row>
    <row r="6" spans="1:1" x14ac:dyDescent="0.25">
      <c r="A6" s="12"/>
    </row>
    <row r="7" spans="1:1" x14ac:dyDescent="0.25">
      <c r="A7" s="12"/>
    </row>
    <row r="8" spans="1:1" x14ac:dyDescent="0.25">
      <c r="A8" s="12"/>
    </row>
    <row r="9" spans="1:1" x14ac:dyDescent="0.25">
      <c r="A9" s="12"/>
    </row>
    <row r="10" spans="1:1" x14ac:dyDescent="0.25">
      <c r="A10" s="12"/>
    </row>
    <row r="11" spans="1:1" x14ac:dyDescent="0.25">
      <c r="A11" s="12"/>
    </row>
    <row r="12" spans="1:1" x14ac:dyDescent="0.25">
      <c r="A12" s="12"/>
    </row>
    <row r="13" spans="1:1" x14ac:dyDescent="0.25">
      <c r="A13" s="12"/>
    </row>
    <row r="14" spans="1:1" x14ac:dyDescent="0.25">
      <c r="A14" s="12"/>
    </row>
    <row r="15" spans="1:1" x14ac:dyDescent="0.25">
      <c r="A15" s="12"/>
    </row>
    <row r="16" spans="1:1" x14ac:dyDescent="0.25">
      <c r="A16" s="12"/>
    </row>
    <row r="17" spans="1:1" x14ac:dyDescent="0.25">
      <c r="A17" s="12"/>
    </row>
    <row r="18" spans="1:1" x14ac:dyDescent="0.25">
      <c r="A18" s="12"/>
    </row>
    <row r="19" spans="1:1" x14ac:dyDescent="0.25">
      <c r="A19" s="12"/>
    </row>
    <row r="20" spans="1:1" x14ac:dyDescent="0.25">
      <c r="A20" s="12"/>
    </row>
    <row r="21" spans="1:1" x14ac:dyDescent="0.25">
      <c r="A21" s="12"/>
    </row>
    <row r="22" spans="1:1" x14ac:dyDescent="0.25">
      <c r="A22" s="12"/>
    </row>
    <row r="23" spans="1:1" x14ac:dyDescent="0.25">
      <c r="A23" s="12"/>
    </row>
    <row r="24" spans="1:1" x14ac:dyDescent="0.25">
      <c r="A24" s="12"/>
    </row>
    <row r="25" spans="1:1" x14ac:dyDescent="0.25">
      <c r="A25" s="12"/>
    </row>
    <row r="26" spans="1:1" x14ac:dyDescent="0.25">
      <c r="A26" s="12"/>
    </row>
    <row r="27" spans="1:1" x14ac:dyDescent="0.25">
      <c r="A27" s="12"/>
    </row>
    <row r="28" spans="1:1" x14ac:dyDescent="0.25">
      <c r="A28" s="12"/>
    </row>
    <row r="29" spans="1:1" x14ac:dyDescent="0.25">
      <c r="A29" s="12"/>
    </row>
    <row r="30" spans="1:1" x14ac:dyDescent="0.25">
      <c r="A30" s="12"/>
    </row>
    <row r="31" spans="1:1" x14ac:dyDescent="0.25">
      <c r="A31" s="12"/>
    </row>
    <row r="32" spans="1:1" x14ac:dyDescent="0.25">
      <c r="A32" s="12"/>
    </row>
    <row r="33" spans="1:1" x14ac:dyDescent="0.25">
      <c r="A33" s="12"/>
    </row>
    <row r="34" spans="1:1" x14ac:dyDescent="0.25">
      <c r="A34" s="12"/>
    </row>
    <row r="35" spans="1:1" x14ac:dyDescent="0.25">
      <c r="A35" s="12"/>
    </row>
    <row r="36" spans="1: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56" spans="1:1" x14ac:dyDescent="0.25">
      <c r="A56" s="12"/>
    </row>
    <row r="57" spans="1:1" x14ac:dyDescent="0.25">
      <c r="A57" s="12"/>
    </row>
    <row r="58" spans="1:1" x14ac:dyDescent="0.25">
      <c r="A58" s="12"/>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12"/>
    </row>
    <row r="74" spans="1:1" x14ac:dyDescent="0.25">
      <c r="A74" s="12"/>
    </row>
    <row r="75" spans="1:1" x14ac:dyDescent="0.25">
      <c r="A75" s="12"/>
    </row>
    <row r="76" spans="1:1" x14ac:dyDescent="0.25">
      <c r="A76" s="12"/>
    </row>
    <row r="77" spans="1:1" x14ac:dyDescent="0.25">
      <c r="A77" s="12"/>
    </row>
    <row r="78" spans="1:1" x14ac:dyDescent="0.25">
      <c r="A78" s="12"/>
    </row>
    <row r="79" spans="1:1" x14ac:dyDescent="0.25">
      <c r="A79" s="12"/>
    </row>
    <row r="80" spans="1:1" x14ac:dyDescent="0.25">
      <c r="A80" s="12"/>
    </row>
    <row r="81" spans="1:1" x14ac:dyDescent="0.25">
      <c r="A81" s="12"/>
    </row>
    <row r="82" spans="1:1" x14ac:dyDescent="0.25">
      <c r="A82" s="12"/>
    </row>
    <row r="83" spans="1:1" x14ac:dyDescent="0.25">
      <c r="A83" s="12"/>
    </row>
    <row r="84" spans="1:1" x14ac:dyDescent="0.25">
      <c r="A84" s="12"/>
    </row>
    <row r="85" spans="1:1" x14ac:dyDescent="0.25">
      <c r="A85" s="12"/>
    </row>
    <row r="86" spans="1:1" x14ac:dyDescent="0.25">
      <c r="A86" s="12"/>
    </row>
    <row r="87" spans="1:1" x14ac:dyDescent="0.25">
      <c r="A87" s="12"/>
    </row>
    <row r="88" spans="1:1" x14ac:dyDescent="0.25">
      <c r="A88" s="12"/>
    </row>
    <row r="89" spans="1:1" x14ac:dyDescent="0.25">
      <c r="A89" s="12"/>
    </row>
    <row r="90" spans="1:1" x14ac:dyDescent="0.25">
      <c r="A90" s="12"/>
    </row>
    <row r="91" spans="1:1" x14ac:dyDescent="0.25">
      <c r="A91" s="12"/>
    </row>
    <row r="92" spans="1:1" x14ac:dyDescent="0.25">
      <c r="A92" s="12"/>
    </row>
    <row r="93" spans="1:1" x14ac:dyDescent="0.25">
      <c r="A93" s="12"/>
    </row>
    <row r="94" spans="1:1" x14ac:dyDescent="0.25">
      <c r="A94" s="12"/>
    </row>
    <row r="95" spans="1:1" x14ac:dyDescent="0.25">
      <c r="A95" s="12"/>
    </row>
    <row r="96" spans="1:1" x14ac:dyDescent="0.25">
      <c r="A96" s="12"/>
    </row>
    <row r="97" spans="1:1" x14ac:dyDescent="0.25">
      <c r="A97" s="12"/>
    </row>
    <row r="98" spans="1:1" x14ac:dyDescent="0.25">
      <c r="A98" s="12"/>
    </row>
    <row r="99" spans="1:1" x14ac:dyDescent="0.25">
      <c r="A99" s="12"/>
    </row>
    <row r="100" spans="1:1" x14ac:dyDescent="0.25">
      <c r="A100" s="12"/>
    </row>
    <row r="101" spans="1:1" x14ac:dyDescent="0.25">
      <c r="A101" s="12"/>
    </row>
    <row r="102" spans="1:1" x14ac:dyDescent="0.25">
      <c r="A102" s="12"/>
    </row>
    <row r="103" spans="1:1" x14ac:dyDescent="0.25">
      <c r="A103" s="12"/>
    </row>
    <row r="104" spans="1:1" x14ac:dyDescent="0.25">
      <c r="A104" s="12"/>
    </row>
    <row r="105" spans="1:1" x14ac:dyDescent="0.25">
      <c r="A105" s="12"/>
    </row>
    <row r="106" spans="1:1" x14ac:dyDescent="0.25">
      <c r="A106" s="12"/>
    </row>
    <row r="107" spans="1:1" x14ac:dyDescent="0.25">
      <c r="A107" s="12"/>
    </row>
    <row r="108" spans="1:1" x14ac:dyDescent="0.25">
      <c r="A108" s="12"/>
    </row>
    <row r="109" spans="1:1" x14ac:dyDescent="0.25">
      <c r="A109" s="12"/>
    </row>
    <row r="110" spans="1:1" x14ac:dyDescent="0.25">
      <c r="A110" s="12"/>
    </row>
    <row r="111" spans="1:1" x14ac:dyDescent="0.25">
      <c r="A111" s="12"/>
    </row>
    <row r="112" spans="1:1" x14ac:dyDescent="0.25">
      <c r="A112" s="12"/>
    </row>
    <row r="113" spans="1:1" x14ac:dyDescent="0.25">
      <c r="A113" s="12"/>
    </row>
    <row r="114" spans="1:1" x14ac:dyDescent="0.25">
      <c r="A114" s="12"/>
    </row>
    <row r="115" spans="1:1" x14ac:dyDescent="0.25">
      <c r="A115" s="12"/>
    </row>
    <row r="116" spans="1:1" x14ac:dyDescent="0.25">
      <c r="A116" s="12"/>
    </row>
    <row r="117" spans="1:1" x14ac:dyDescent="0.25">
      <c r="A117" s="12"/>
    </row>
    <row r="118" spans="1:1" x14ac:dyDescent="0.25">
      <c r="A118" s="12"/>
    </row>
    <row r="119" spans="1:1" x14ac:dyDescent="0.25">
      <c r="A119" s="12"/>
    </row>
    <row r="120" spans="1:1" x14ac:dyDescent="0.25">
      <c r="A120" s="12"/>
    </row>
    <row r="121" spans="1:1" x14ac:dyDescent="0.25">
      <c r="A121" s="12"/>
    </row>
    <row r="122" spans="1:1" x14ac:dyDescent="0.25">
      <c r="A122" s="12"/>
    </row>
    <row r="123" spans="1:1" x14ac:dyDescent="0.25">
      <c r="A123" s="12"/>
    </row>
    <row r="124" spans="1:1" x14ac:dyDescent="0.25">
      <c r="A124" s="12"/>
    </row>
    <row r="125" spans="1:1" x14ac:dyDescent="0.25">
      <c r="A125" s="12"/>
    </row>
    <row r="126" spans="1:1" x14ac:dyDescent="0.25">
      <c r="A126" s="12"/>
    </row>
    <row r="127" spans="1:1" x14ac:dyDescent="0.25">
      <c r="A127" s="12"/>
    </row>
    <row r="128" spans="1:1" x14ac:dyDescent="0.25">
      <c r="A128" s="12"/>
    </row>
    <row r="129" spans="1:1" x14ac:dyDescent="0.25">
      <c r="A129" s="12"/>
    </row>
    <row r="130" spans="1:1" x14ac:dyDescent="0.25">
      <c r="A130" s="12"/>
    </row>
    <row r="131" spans="1:1" x14ac:dyDescent="0.25">
      <c r="A131" s="12"/>
    </row>
    <row r="132" spans="1:1" x14ac:dyDescent="0.25">
      <c r="A132" s="12"/>
    </row>
    <row r="133" spans="1:1" x14ac:dyDescent="0.25">
      <c r="A133" s="12"/>
    </row>
    <row r="134" spans="1:1" x14ac:dyDescent="0.25">
      <c r="A134" s="12"/>
    </row>
    <row r="135" spans="1:1" x14ac:dyDescent="0.25">
      <c r="A135" s="12"/>
    </row>
    <row r="136" spans="1:1" x14ac:dyDescent="0.25">
      <c r="A136" s="12"/>
    </row>
    <row r="137" spans="1:1" x14ac:dyDescent="0.25">
      <c r="A137" s="12"/>
    </row>
    <row r="138" spans="1:1" x14ac:dyDescent="0.25">
      <c r="A138" s="12"/>
    </row>
    <row r="139" spans="1:1" x14ac:dyDescent="0.25">
      <c r="A139" s="12"/>
    </row>
    <row r="140" spans="1:1" x14ac:dyDescent="0.25">
      <c r="A140" s="12"/>
    </row>
    <row r="141" spans="1:1" x14ac:dyDescent="0.25">
      <c r="A141" s="12"/>
    </row>
    <row r="142" spans="1:1" x14ac:dyDescent="0.25">
      <c r="A142" s="12"/>
    </row>
    <row r="143" spans="1:1" x14ac:dyDescent="0.25">
      <c r="A143" s="12"/>
    </row>
    <row r="144" spans="1:1" x14ac:dyDescent="0.25">
      <c r="A144" s="14"/>
    </row>
    <row r="145" spans="1:1" x14ac:dyDescent="0.25">
      <c r="A145" s="14"/>
    </row>
    <row r="146" spans="1:1" x14ac:dyDescent="0.25">
      <c r="A146" s="14"/>
    </row>
    <row r="147" spans="1:1" x14ac:dyDescent="0.25">
      <c r="A147" s="14"/>
    </row>
    <row r="148" spans="1:1" x14ac:dyDescent="0.25">
      <c r="A148" s="14"/>
    </row>
    <row r="149" spans="1:1" x14ac:dyDescent="0.25">
      <c r="A149" s="14"/>
    </row>
    <row r="150" spans="1:1" x14ac:dyDescent="0.25">
      <c r="A150" s="14"/>
    </row>
    <row r="151" spans="1:1" x14ac:dyDescent="0.25">
      <c r="A151" s="14"/>
    </row>
    <row r="152" spans="1:1" x14ac:dyDescent="0.25">
      <c r="A152" s="14"/>
    </row>
    <row r="153" spans="1:1" x14ac:dyDescent="0.25">
      <c r="A153" s="14"/>
    </row>
    <row r="154" spans="1:1" x14ac:dyDescent="0.25">
      <c r="A154" s="14"/>
    </row>
    <row r="155" spans="1:1" x14ac:dyDescent="0.25">
      <c r="A155" s="14"/>
    </row>
    <row r="156" spans="1:1" x14ac:dyDescent="0.25">
      <c r="A156" s="14"/>
    </row>
    <row r="157" spans="1:1" x14ac:dyDescent="0.25">
      <c r="A157" s="14"/>
    </row>
    <row r="158" spans="1:1" x14ac:dyDescent="0.25">
      <c r="A158" s="14"/>
    </row>
    <row r="159" spans="1:1" x14ac:dyDescent="0.25">
      <c r="A159" s="14"/>
    </row>
    <row r="160" spans="1:1" x14ac:dyDescent="0.25">
      <c r="A160" s="14"/>
    </row>
    <row r="161" spans="1:1" x14ac:dyDescent="0.25">
      <c r="A161" s="14"/>
    </row>
    <row r="162" spans="1:1" x14ac:dyDescent="0.25">
      <c r="A162" s="14"/>
    </row>
    <row r="163" spans="1:1" x14ac:dyDescent="0.25">
      <c r="A163" s="14"/>
    </row>
    <row r="164" spans="1:1" x14ac:dyDescent="0.25">
      <c r="A164" s="14"/>
    </row>
    <row r="165" spans="1:1" x14ac:dyDescent="0.25">
      <c r="A165" s="14"/>
    </row>
    <row r="166" spans="1:1" x14ac:dyDescent="0.25">
      <c r="A166" s="14"/>
    </row>
    <row r="167" spans="1:1" x14ac:dyDescent="0.25">
      <c r="A167" s="14"/>
    </row>
    <row r="168" spans="1:1" x14ac:dyDescent="0.25">
      <c r="A168" s="14"/>
    </row>
    <row r="169" spans="1:1" x14ac:dyDescent="0.25">
      <c r="A169" s="14"/>
    </row>
    <row r="170" spans="1:1" x14ac:dyDescent="0.25">
      <c r="A170" s="14"/>
    </row>
    <row r="171" spans="1:1" x14ac:dyDescent="0.25">
      <c r="A171" s="14"/>
    </row>
    <row r="172" spans="1:1" x14ac:dyDescent="0.25">
      <c r="A172" s="14"/>
    </row>
    <row r="173" spans="1:1" x14ac:dyDescent="0.25">
      <c r="A173" s="14"/>
    </row>
    <row r="174" spans="1:1" x14ac:dyDescent="0.25">
      <c r="A174" s="14"/>
    </row>
    <row r="175" spans="1:1" x14ac:dyDescent="0.25">
      <c r="A175" s="14"/>
    </row>
    <row r="176" spans="1:1" x14ac:dyDescent="0.25">
      <c r="A176" s="14"/>
    </row>
    <row r="177" spans="1:1" x14ac:dyDescent="0.25">
      <c r="A177" s="14"/>
    </row>
    <row r="178" spans="1:1" x14ac:dyDescent="0.25">
      <c r="A178" s="14"/>
    </row>
    <row r="179" spans="1:1" x14ac:dyDescent="0.25">
      <c r="A179" s="14"/>
    </row>
    <row r="180" spans="1:1" x14ac:dyDescent="0.25">
      <c r="A180" s="14"/>
    </row>
    <row r="181" spans="1:1" x14ac:dyDescent="0.25">
      <c r="A181" s="14"/>
    </row>
    <row r="182" spans="1:1" x14ac:dyDescent="0.25">
      <c r="A182" s="14"/>
    </row>
    <row r="183" spans="1:1" x14ac:dyDescent="0.25">
      <c r="A183" s="14"/>
    </row>
    <row r="184" spans="1:1" x14ac:dyDescent="0.25">
      <c r="A184" s="14"/>
    </row>
    <row r="185" spans="1:1" x14ac:dyDescent="0.25">
      <c r="A185" s="14"/>
    </row>
    <row r="186" spans="1:1" x14ac:dyDescent="0.25">
      <c r="A186" s="14"/>
    </row>
    <row r="187" spans="1:1" x14ac:dyDescent="0.25">
      <c r="A187" s="14"/>
    </row>
    <row r="188" spans="1:1" x14ac:dyDescent="0.25">
      <c r="A188" s="14"/>
    </row>
    <row r="189" spans="1:1" x14ac:dyDescent="0.25">
      <c r="A189" s="14"/>
    </row>
    <row r="190" spans="1:1" x14ac:dyDescent="0.25">
      <c r="A190" s="14"/>
    </row>
    <row r="191" spans="1:1" x14ac:dyDescent="0.25">
      <c r="A191" s="14"/>
    </row>
    <row r="192" spans="1:1" x14ac:dyDescent="0.25">
      <c r="A192" s="14"/>
    </row>
    <row r="193" spans="1:1" x14ac:dyDescent="0.25">
      <c r="A193" s="14"/>
    </row>
    <row r="194" spans="1:1" x14ac:dyDescent="0.25">
      <c r="A194" s="14"/>
    </row>
    <row r="195" spans="1:1" x14ac:dyDescent="0.25">
      <c r="A195" s="14"/>
    </row>
    <row r="196" spans="1:1" x14ac:dyDescent="0.25">
      <c r="A196" s="14"/>
    </row>
    <row r="197" spans="1:1" x14ac:dyDescent="0.25">
      <c r="A197" s="14"/>
    </row>
    <row r="198" spans="1:1" x14ac:dyDescent="0.25">
      <c r="A198" s="14"/>
    </row>
    <row r="199" spans="1:1" x14ac:dyDescent="0.25">
      <c r="A199" s="14"/>
    </row>
    <row r="200" spans="1:1" x14ac:dyDescent="0.25">
      <c r="A200" s="14"/>
    </row>
    <row r="201" spans="1:1" x14ac:dyDescent="0.25">
      <c r="A201" s="14"/>
    </row>
    <row r="202" spans="1:1" x14ac:dyDescent="0.25">
      <c r="A202" s="14"/>
    </row>
    <row r="203" spans="1:1" x14ac:dyDescent="0.25">
      <c r="A203" s="14"/>
    </row>
  </sheetData>
  <sheetProtection algorithmName="SHA-512" hashValue="WINIT17qqQlxJqwrGlQP0cB9nBF1Gxmj5UJdexaasSN0k285S6KcUYEOC/3Zy2hR3pdju4YPSSlBOUV5eshT9g==" saltValue="XbCKDy3ca5nmzVwY49WtTw==" spinCount="100000" sheet="1" selectLockedCells="1"/>
  <pageMargins left="0.7" right="0.7" top="1" bottom="0.5" header="0.3" footer="0.3"/>
  <pageSetup orientation="portrait" r:id="rId1"/>
  <headerFooter>
    <oddHeader xml:space="preserve">&amp;C&amp;"-,Bold"&amp;12 2026 HOME ARP RENTAL HOUSING DEVELOPMENT PROGRAM
TENNESSEE HOUSING DEVELOPMENT AGENCY
BUDGET AND PROFORMA GUIDE&amp;"-,Regular"
</oddHeader>
    <oddFooter>&amp;C2026 HOME ARP Application - Proforma Guide</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11948-AA09-4E0A-BE88-508FFDE53EAD}">
  <dimension ref="A1:G63"/>
  <sheetViews>
    <sheetView view="pageLayout" zoomScaleNormal="100" workbookViewId="0">
      <selection activeCell="O52" sqref="O52"/>
    </sheetView>
  </sheetViews>
  <sheetFormatPr defaultColWidth="8.88671875" defaultRowHeight="15.6" x14ac:dyDescent="0.3"/>
  <cols>
    <col min="1" max="1" width="5.33203125" style="59" customWidth="1"/>
    <col min="2" max="2" width="9.44140625" style="59" customWidth="1"/>
    <col min="3" max="3" width="32.33203125" style="59" customWidth="1"/>
    <col min="4" max="4" width="5.6640625" style="59" bestFit="1" customWidth="1"/>
    <col min="5" max="5" width="42.5546875" style="59" customWidth="1"/>
    <col min="6" max="6" width="0.44140625" style="59" customWidth="1"/>
    <col min="7" max="7" width="9.44140625" style="59" hidden="1" customWidth="1"/>
    <col min="8" max="16384" width="8.88671875" style="59"/>
  </cols>
  <sheetData>
    <row r="1" spans="1:7" x14ac:dyDescent="0.3">
      <c r="A1" s="79" t="s">
        <v>992</v>
      </c>
      <c r="B1" s="84"/>
      <c r="C1" s="84"/>
      <c r="D1" s="84"/>
      <c r="E1" s="359" t="s">
        <v>51</v>
      </c>
      <c r="F1" s="84"/>
      <c r="G1" s="179">
        <v>0.01</v>
      </c>
    </row>
    <row r="2" spans="1:7" ht="13.2" customHeight="1" x14ac:dyDescent="0.3">
      <c r="A2" s="79"/>
      <c r="B2" s="79"/>
      <c r="C2" s="79"/>
      <c r="D2" s="276" t="s">
        <v>61</v>
      </c>
      <c r="E2" s="277"/>
      <c r="F2" s="146"/>
      <c r="G2" s="179">
        <v>0.02</v>
      </c>
    </row>
    <row r="3" spans="1:7" ht="14.4" customHeight="1" x14ac:dyDescent="0.3">
      <c r="A3" s="79" t="s">
        <v>778</v>
      </c>
      <c r="B3" s="84"/>
      <c r="C3" s="564"/>
      <c r="D3" s="565"/>
      <c r="E3" s="566"/>
      <c r="F3" s="84"/>
      <c r="G3" s="179">
        <v>0.03</v>
      </c>
    </row>
    <row r="4" spans="1:7" x14ac:dyDescent="0.3">
      <c r="A4" s="79" t="s">
        <v>892</v>
      </c>
      <c r="B4" s="84"/>
      <c r="C4" s="180"/>
      <c r="D4" s="84"/>
      <c r="E4" s="146"/>
      <c r="F4" s="84"/>
      <c r="G4" s="179">
        <v>0.04</v>
      </c>
    </row>
    <row r="5" spans="1:7" x14ac:dyDescent="0.3">
      <c r="A5" s="79" t="s">
        <v>893</v>
      </c>
      <c r="B5" s="84"/>
      <c r="C5" s="181"/>
      <c r="D5" s="84"/>
      <c r="E5" s="84"/>
      <c r="F5" s="84"/>
      <c r="G5" s="179">
        <v>0.05</v>
      </c>
    </row>
    <row r="6" spans="1:7" x14ac:dyDescent="0.3">
      <c r="A6" s="84"/>
      <c r="B6" s="84"/>
      <c r="D6" s="84"/>
      <c r="E6" s="84"/>
      <c r="F6" s="84"/>
      <c r="G6" s="179">
        <v>0.06</v>
      </c>
    </row>
    <row r="7" spans="1:7" x14ac:dyDescent="0.3">
      <c r="A7" s="84"/>
      <c r="B7" s="79" t="s">
        <v>45</v>
      </c>
      <c r="C7" s="84"/>
      <c r="D7" s="84"/>
      <c r="E7" s="182"/>
      <c r="F7" s="84"/>
      <c r="G7" s="179">
        <v>7.0000000000000007E-2</v>
      </c>
    </row>
    <row r="8" spans="1:7" x14ac:dyDescent="0.3">
      <c r="A8" s="84"/>
      <c r="B8" s="183" t="s">
        <v>894</v>
      </c>
      <c r="C8" s="175"/>
      <c r="D8" s="175"/>
      <c r="E8" s="184">
        <v>0</v>
      </c>
      <c r="F8" s="84"/>
      <c r="G8" s="179">
        <v>0.08</v>
      </c>
    </row>
    <row r="9" spans="1:7" x14ac:dyDescent="0.3">
      <c r="A9" s="84"/>
      <c r="B9" s="183" t="s">
        <v>895</v>
      </c>
      <c r="C9" s="175"/>
      <c r="D9" s="175"/>
      <c r="E9" s="184">
        <v>0</v>
      </c>
      <c r="F9" s="84"/>
      <c r="G9" s="179">
        <v>0.09</v>
      </c>
    </row>
    <row r="10" spans="1:7" x14ac:dyDescent="0.3">
      <c r="A10" s="84"/>
      <c r="B10" s="185" t="s">
        <v>48</v>
      </c>
      <c r="C10" s="175"/>
      <c r="D10" s="175"/>
      <c r="E10" s="176">
        <f>SUM(E8:E9)</f>
        <v>0</v>
      </c>
      <c r="F10" s="84"/>
      <c r="G10" s="179">
        <v>0.1</v>
      </c>
    </row>
    <row r="11" spans="1:7" x14ac:dyDescent="0.3">
      <c r="A11" s="84"/>
      <c r="B11" s="84"/>
      <c r="C11" s="79"/>
      <c r="D11" s="84"/>
      <c r="E11" s="186"/>
      <c r="F11" s="84"/>
      <c r="G11" s="179">
        <v>0.11</v>
      </c>
    </row>
    <row r="12" spans="1:7" x14ac:dyDescent="0.3">
      <c r="A12" s="84"/>
      <c r="B12" s="79" t="s">
        <v>46</v>
      </c>
      <c r="C12" s="84"/>
      <c r="D12" s="84"/>
      <c r="E12" s="186"/>
      <c r="F12" s="84"/>
      <c r="G12" s="179">
        <v>0.12</v>
      </c>
    </row>
    <row r="13" spans="1:7" x14ac:dyDescent="0.3">
      <c r="A13" s="84"/>
      <c r="B13" s="183" t="s">
        <v>896</v>
      </c>
      <c r="C13" s="175"/>
      <c r="D13" s="175"/>
      <c r="E13" s="184">
        <v>0</v>
      </c>
      <c r="F13" s="84"/>
      <c r="G13" s="179">
        <v>0.13</v>
      </c>
    </row>
    <row r="14" spans="1:7" x14ac:dyDescent="0.3">
      <c r="A14" s="84"/>
      <c r="B14" s="183" t="s">
        <v>897</v>
      </c>
      <c r="C14" s="175"/>
      <c r="D14" s="152"/>
      <c r="E14" s="184">
        <v>0</v>
      </c>
      <c r="F14" s="84"/>
      <c r="G14" s="179">
        <v>0.14000000000000001</v>
      </c>
    </row>
    <row r="15" spans="1:7" x14ac:dyDescent="0.3">
      <c r="A15" s="84"/>
      <c r="B15" s="183" t="s">
        <v>898</v>
      </c>
      <c r="C15" s="175"/>
      <c r="D15" s="187">
        <v>0.1</v>
      </c>
      <c r="E15" s="188">
        <f>E13*D15</f>
        <v>0</v>
      </c>
      <c r="F15" s="84"/>
      <c r="G15" s="179">
        <v>0.15</v>
      </c>
    </row>
    <row r="16" spans="1:7" x14ac:dyDescent="0.3">
      <c r="A16" s="84"/>
      <c r="B16" s="185" t="s">
        <v>49</v>
      </c>
      <c r="C16" s="175"/>
      <c r="D16" s="189"/>
      <c r="E16" s="176">
        <f>SUM(E13,E14,E15)</f>
        <v>0</v>
      </c>
      <c r="F16" s="84"/>
    </row>
    <row r="17" spans="1:6" x14ac:dyDescent="0.3">
      <c r="A17" s="84"/>
      <c r="B17" s="84"/>
      <c r="C17" s="79"/>
      <c r="D17" s="190"/>
      <c r="E17" s="186"/>
      <c r="F17" s="84"/>
    </row>
    <row r="18" spans="1:6" x14ac:dyDescent="0.3">
      <c r="A18" s="84"/>
      <c r="B18" s="79" t="s">
        <v>47</v>
      </c>
      <c r="C18" s="84"/>
      <c r="D18" s="84"/>
      <c r="E18" s="186"/>
      <c r="F18" s="84"/>
    </row>
    <row r="19" spans="1:6" x14ac:dyDescent="0.3">
      <c r="A19" s="84"/>
      <c r="B19" s="547" t="s">
        <v>899</v>
      </c>
      <c r="C19" s="563"/>
      <c r="D19" s="175"/>
      <c r="E19" s="184">
        <v>0</v>
      </c>
      <c r="F19" s="84"/>
    </row>
    <row r="20" spans="1:6" x14ac:dyDescent="0.3">
      <c r="A20" s="84"/>
      <c r="B20" s="547" t="s">
        <v>900</v>
      </c>
      <c r="C20" s="563"/>
      <c r="D20" s="548"/>
      <c r="E20" s="184">
        <v>0</v>
      </c>
      <c r="F20" s="84"/>
    </row>
    <row r="21" spans="1:6" x14ac:dyDescent="0.3">
      <c r="A21" s="84"/>
      <c r="B21" s="547" t="s">
        <v>901</v>
      </c>
      <c r="C21" s="563"/>
      <c r="D21" s="548"/>
      <c r="E21" s="184">
        <v>0</v>
      </c>
      <c r="F21" s="84"/>
    </row>
    <row r="22" spans="1:6" x14ac:dyDescent="0.3">
      <c r="A22" s="84"/>
      <c r="B22" s="547" t="s">
        <v>902</v>
      </c>
      <c r="C22" s="563"/>
      <c r="D22" s="548"/>
      <c r="E22" s="184">
        <v>0</v>
      </c>
      <c r="F22" s="84"/>
    </row>
    <row r="23" spans="1:6" x14ac:dyDescent="0.3">
      <c r="A23" s="84"/>
      <c r="B23" s="547" t="s">
        <v>903</v>
      </c>
      <c r="C23" s="563"/>
      <c r="D23" s="548"/>
      <c r="E23" s="184">
        <v>0</v>
      </c>
      <c r="F23" s="84"/>
    </row>
    <row r="24" spans="1:6" x14ac:dyDescent="0.3">
      <c r="A24" s="84"/>
      <c r="B24" s="547" t="s">
        <v>904</v>
      </c>
      <c r="C24" s="563"/>
      <c r="D24" s="548"/>
      <c r="E24" s="184">
        <v>0</v>
      </c>
      <c r="F24" s="84"/>
    </row>
    <row r="25" spans="1:6" x14ac:dyDescent="0.3">
      <c r="A25" s="84"/>
      <c r="B25" s="547" t="s">
        <v>905</v>
      </c>
      <c r="C25" s="563"/>
      <c r="D25" s="548"/>
      <c r="E25" s="184">
        <v>0</v>
      </c>
      <c r="F25" s="84"/>
    </row>
    <row r="26" spans="1:6" x14ac:dyDescent="0.3">
      <c r="A26" s="84"/>
      <c r="B26" s="547" t="s">
        <v>906</v>
      </c>
      <c r="C26" s="563"/>
      <c r="D26" s="548"/>
      <c r="E26" s="184">
        <v>0</v>
      </c>
      <c r="F26" s="84"/>
    </row>
    <row r="27" spans="1:6" x14ac:dyDescent="0.3">
      <c r="A27" s="84"/>
      <c r="B27" s="547" t="s">
        <v>907</v>
      </c>
      <c r="C27" s="563"/>
      <c r="D27" s="548"/>
      <c r="E27" s="184">
        <v>0</v>
      </c>
      <c r="F27" s="84"/>
    </row>
    <row r="28" spans="1:6" x14ac:dyDescent="0.3">
      <c r="A28" s="84"/>
      <c r="B28" s="547" t="s">
        <v>908</v>
      </c>
      <c r="C28" s="563"/>
      <c r="D28" s="548"/>
      <c r="E28" s="184">
        <v>0</v>
      </c>
      <c r="F28" s="84"/>
    </row>
    <row r="29" spans="1:6" x14ac:dyDescent="0.3">
      <c r="A29" s="84"/>
      <c r="B29" s="547" t="s">
        <v>909</v>
      </c>
      <c r="C29" s="563"/>
      <c r="D29" s="548"/>
      <c r="E29" s="184">
        <v>0</v>
      </c>
      <c r="F29" s="84"/>
    </row>
    <row r="30" spans="1:6" x14ac:dyDescent="0.3">
      <c r="A30" s="84"/>
      <c r="B30" s="547" t="s">
        <v>910</v>
      </c>
      <c r="C30" s="563"/>
      <c r="D30" s="548"/>
      <c r="E30" s="184">
        <v>0</v>
      </c>
      <c r="F30" s="84"/>
    </row>
    <row r="31" spans="1:6" x14ac:dyDescent="0.3">
      <c r="A31" s="84"/>
      <c r="B31" s="547" t="s">
        <v>911</v>
      </c>
      <c r="C31" s="563"/>
      <c r="D31" s="548"/>
      <c r="E31" s="184">
        <v>0</v>
      </c>
      <c r="F31" s="84"/>
    </row>
    <row r="32" spans="1:6" x14ac:dyDescent="0.3">
      <c r="A32" s="84"/>
      <c r="B32" s="547" t="s">
        <v>912</v>
      </c>
      <c r="C32" s="563"/>
      <c r="D32" s="548"/>
      <c r="E32" s="184">
        <v>0</v>
      </c>
      <c r="F32" s="84"/>
    </row>
    <row r="33" spans="1:6" x14ac:dyDescent="0.3">
      <c r="A33" s="84"/>
      <c r="B33" s="547" t="s">
        <v>913</v>
      </c>
      <c r="C33" s="563"/>
      <c r="D33" s="548"/>
      <c r="E33" s="184">
        <v>0</v>
      </c>
      <c r="F33" s="84"/>
    </row>
    <row r="34" spans="1:6" x14ac:dyDescent="0.3">
      <c r="A34" s="84"/>
      <c r="B34" s="547" t="s">
        <v>914</v>
      </c>
      <c r="C34" s="563"/>
      <c r="D34" s="548"/>
      <c r="E34" s="184">
        <v>0</v>
      </c>
      <c r="F34" s="84"/>
    </row>
    <row r="35" spans="1:6" x14ac:dyDescent="0.3">
      <c r="A35" s="84"/>
      <c r="B35" s="547" t="s">
        <v>915</v>
      </c>
      <c r="C35" s="563"/>
      <c r="D35" s="548"/>
      <c r="E35" s="184">
        <v>0</v>
      </c>
      <c r="F35" s="84"/>
    </row>
    <row r="36" spans="1:6" x14ac:dyDescent="0.3">
      <c r="A36" s="84"/>
      <c r="B36" s="547" t="s">
        <v>916</v>
      </c>
      <c r="C36" s="563"/>
      <c r="D36" s="548"/>
      <c r="E36" s="184">
        <v>0</v>
      </c>
      <c r="F36" s="84"/>
    </row>
    <row r="37" spans="1:6" x14ac:dyDescent="0.3">
      <c r="A37" s="84"/>
      <c r="B37" s="547" t="s">
        <v>917</v>
      </c>
      <c r="C37" s="563"/>
      <c r="D37" s="548"/>
      <c r="E37" s="184">
        <v>0</v>
      </c>
      <c r="F37" s="84"/>
    </row>
    <row r="38" spans="1:6" x14ac:dyDescent="0.3">
      <c r="A38" s="84"/>
      <c r="B38" s="547" t="s">
        <v>918</v>
      </c>
      <c r="C38" s="563"/>
      <c r="D38" s="548"/>
      <c r="E38" s="184">
        <v>0</v>
      </c>
      <c r="F38" s="84"/>
    </row>
    <row r="39" spans="1:6" x14ac:dyDescent="0.3">
      <c r="A39" s="84"/>
      <c r="B39" s="547" t="s">
        <v>919</v>
      </c>
      <c r="C39" s="563"/>
      <c r="D39" s="548"/>
      <c r="E39" s="184">
        <v>0</v>
      </c>
      <c r="F39" s="84"/>
    </row>
    <row r="40" spans="1:6" x14ac:dyDescent="0.3">
      <c r="A40" s="84"/>
      <c r="B40" s="547" t="s">
        <v>920</v>
      </c>
      <c r="C40" s="563"/>
      <c r="D40" s="548"/>
      <c r="E40" s="184">
        <v>0</v>
      </c>
      <c r="F40" s="84"/>
    </row>
    <row r="41" spans="1:6" x14ac:dyDescent="0.3">
      <c r="A41" s="84"/>
      <c r="B41" s="547" t="s">
        <v>921</v>
      </c>
      <c r="C41" s="563"/>
      <c r="D41" s="548"/>
      <c r="E41" s="287">
        <v>0</v>
      </c>
      <c r="F41" s="84"/>
    </row>
    <row r="42" spans="1:6" x14ac:dyDescent="0.3">
      <c r="A42" s="84"/>
      <c r="B42" s="568" t="s">
        <v>50</v>
      </c>
      <c r="C42" s="569"/>
      <c r="D42" s="570"/>
      <c r="E42" s="176">
        <f>SUM(E19:E41)</f>
        <v>0</v>
      </c>
      <c r="F42" s="84"/>
    </row>
    <row r="43" spans="1:6" x14ac:dyDescent="0.3">
      <c r="A43" s="84"/>
      <c r="B43" s="568" t="s">
        <v>751</v>
      </c>
      <c r="C43" s="569"/>
      <c r="D43" s="570"/>
      <c r="E43" s="176">
        <f>SUM(E10,E16,E42)</f>
        <v>0</v>
      </c>
      <c r="F43" s="84"/>
    </row>
    <row r="44" spans="1:6" x14ac:dyDescent="0.3">
      <c r="A44" s="84"/>
      <c r="B44" s="547" t="s">
        <v>922</v>
      </c>
      <c r="C44" s="548"/>
      <c r="D44" s="187">
        <v>0.1</v>
      </c>
      <c r="E44" s="193">
        <f>D44*E43</f>
        <v>0</v>
      </c>
      <c r="F44" s="84"/>
    </row>
    <row r="45" spans="1:6" x14ac:dyDescent="0.3">
      <c r="A45" s="84"/>
      <c r="B45" s="547" t="s">
        <v>923</v>
      </c>
      <c r="C45" s="548"/>
      <c r="D45" s="187">
        <v>0.15</v>
      </c>
      <c r="E45" s="193">
        <f>D45*E43</f>
        <v>0</v>
      </c>
      <c r="F45" s="84"/>
    </row>
    <row r="46" spans="1:6" x14ac:dyDescent="0.3">
      <c r="A46" s="84"/>
      <c r="B46" s="84"/>
      <c r="C46" s="84"/>
      <c r="D46" s="84"/>
      <c r="E46" s="186"/>
      <c r="F46" s="84"/>
    </row>
    <row r="47" spans="1:6" x14ac:dyDescent="0.3">
      <c r="A47" s="84"/>
      <c r="B47" s="572" t="s">
        <v>750</v>
      </c>
      <c r="C47" s="573"/>
      <c r="D47" s="225"/>
      <c r="E47" s="289">
        <f>SUM(E43,E44,E45)</f>
        <v>0</v>
      </c>
      <c r="F47" s="84"/>
    </row>
    <row r="48" spans="1:6" x14ac:dyDescent="0.3">
      <c r="A48" s="84"/>
      <c r="B48" s="191"/>
      <c r="C48" s="192"/>
      <c r="D48" s="255"/>
      <c r="E48" s="177"/>
      <c r="F48" s="84"/>
    </row>
    <row r="49" spans="1:6" x14ac:dyDescent="0.3">
      <c r="A49" s="84"/>
      <c r="B49" s="84"/>
      <c r="C49" s="84"/>
      <c r="D49" s="84"/>
      <c r="E49" s="84"/>
      <c r="F49" s="84"/>
    </row>
    <row r="50" spans="1:6" x14ac:dyDescent="0.3">
      <c r="A50" s="571" t="s">
        <v>56</v>
      </c>
      <c r="B50" s="571"/>
      <c r="C50" s="84"/>
      <c r="D50" s="84"/>
      <c r="E50" s="84"/>
      <c r="F50" s="84"/>
    </row>
    <row r="51" spans="1:6" x14ac:dyDescent="0.3">
      <c r="A51" s="84"/>
      <c r="B51" s="84"/>
      <c r="C51" s="84"/>
      <c r="D51" s="84"/>
      <c r="E51" s="84"/>
      <c r="F51" s="84"/>
    </row>
    <row r="52" spans="1:6" x14ac:dyDescent="0.3">
      <c r="A52" s="84"/>
      <c r="B52" s="567" t="s">
        <v>57</v>
      </c>
      <c r="C52" s="567"/>
      <c r="D52" s="84"/>
      <c r="E52" s="195" t="e">
        <f>'Part 6 - Operating Budget'!G122</f>
        <v>#DIV/0!</v>
      </c>
      <c r="F52" s="84"/>
    </row>
    <row r="53" spans="1:6" x14ac:dyDescent="0.3">
      <c r="A53" s="84"/>
      <c r="B53" s="567" t="s">
        <v>58</v>
      </c>
      <c r="C53" s="567"/>
      <c r="D53" s="84"/>
      <c r="E53" s="196"/>
      <c r="F53" s="84"/>
    </row>
    <row r="54" spans="1:6" x14ac:dyDescent="0.3">
      <c r="A54" s="84"/>
      <c r="B54" s="194"/>
      <c r="C54" s="84" t="s">
        <v>924</v>
      </c>
      <c r="D54" s="84"/>
      <c r="E54" s="197">
        <f>'Part 1 - General Information'!D54</f>
        <v>0</v>
      </c>
      <c r="F54" s="84"/>
    </row>
    <row r="55" spans="1:6" x14ac:dyDescent="0.3">
      <c r="A55" s="84"/>
      <c r="B55" s="84"/>
      <c r="C55" s="84" t="s">
        <v>925</v>
      </c>
      <c r="D55" s="84"/>
      <c r="E55" s="198">
        <f>'Part 1 - General Information'!D55</f>
        <v>0</v>
      </c>
      <c r="F55" s="84"/>
    </row>
    <row r="56" spans="1:6" ht="31.2" x14ac:dyDescent="0.3">
      <c r="A56" s="84"/>
      <c r="B56" s="84"/>
      <c r="C56" s="360" t="s">
        <v>926</v>
      </c>
      <c r="D56" s="84"/>
      <c r="E56" s="198">
        <f>'Part 1 - General Information'!D56</f>
        <v>0</v>
      </c>
      <c r="F56" s="84"/>
    </row>
    <row r="57" spans="1:6" x14ac:dyDescent="0.3">
      <c r="A57" s="84"/>
      <c r="B57" s="84"/>
      <c r="C57" s="84" t="s">
        <v>927</v>
      </c>
      <c r="D57" s="84"/>
      <c r="E57" s="199">
        <f>'Part 1 - General Information'!D57</f>
        <v>0</v>
      </c>
      <c r="F57" s="84"/>
    </row>
    <row r="58" spans="1:6" x14ac:dyDescent="0.3">
      <c r="A58" s="84"/>
      <c r="B58" s="84"/>
      <c r="C58" s="84" t="s">
        <v>796</v>
      </c>
      <c r="D58" s="84"/>
      <c r="E58" s="199">
        <f>'Part 1 - General Information'!D58</f>
        <v>0</v>
      </c>
      <c r="F58" s="84"/>
    </row>
    <row r="59" spans="1:6" x14ac:dyDescent="0.3">
      <c r="A59" s="84"/>
      <c r="B59" s="84"/>
      <c r="C59" s="84" t="s">
        <v>796</v>
      </c>
      <c r="D59" s="84"/>
      <c r="E59" s="199">
        <f>'Part 1 - General Information'!D59</f>
        <v>0</v>
      </c>
      <c r="F59" s="84"/>
    </row>
    <row r="60" spans="1:6" ht="16.2" thickBot="1" x14ac:dyDescent="0.35">
      <c r="A60" s="84"/>
      <c r="B60" s="84"/>
      <c r="C60" s="84" t="s">
        <v>796</v>
      </c>
      <c r="D60" s="84"/>
      <c r="E60" s="200">
        <f>'Part 1 - General Information'!D60</f>
        <v>0</v>
      </c>
      <c r="F60" s="84"/>
    </row>
    <row r="61" spans="1:6" x14ac:dyDescent="0.3">
      <c r="A61" s="84"/>
      <c r="B61" s="567" t="s">
        <v>60</v>
      </c>
      <c r="C61" s="567"/>
      <c r="D61" s="84"/>
      <c r="E61" s="178">
        <f>SUM(E55,E56,E57,E58,E59,E60)</f>
        <v>0</v>
      </c>
      <c r="F61" s="84"/>
    </row>
    <row r="62" spans="1:6" x14ac:dyDescent="0.3">
      <c r="A62" s="84"/>
      <c r="B62" s="201"/>
      <c r="C62" s="201"/>
      <c r="D62" s="84"/>
      <c r="E62" s="178"/>
      <c r="F62" s="84"/>
    </row>
    <row r="63" spans="1:6" x14ac:dyDescent="0.3">
      <c r="A63" s="84"/>
      <c r="B63" s="567" t="s">
        <v>749</v>
      </c>
      <c r="C63" s="567"/>
      <c r="D63" s="84"/>
      <c r="E63" s="178">
        <f>(E47-E61)</f>
        <v>0</v>
      </c>
      <c r="F63" s="84"/>
    </row>
  </sheetData>
  <sheetProtection algorithmName="SHA-512" hashValue="9drlVPjHXaaWkyhZ646CLe9vqNS9Q/UDliQ89Mi3sqeSGS6D+5nit/+BVUh0bNGY0cGAczWq/vVOp28nXm43aw==" saltValue="XalMQ+/29lXRhsIHIhy7jg==" spinCount="100000" sheet="1" selectLockedCells="1"/>
  <mergeCells count="34">
    <mergeCell ref="B53:C53"/>
    <mergeCell ref="B61:C61"/>
    <mergeCell ref="B63:C63"/>
    <mergeCell ref="B42:D42"/>
    <mergeCell ref="B43:D43"/>
    <mergeCell ref="B44:C44"/>
    <mergeCell ref="B45:C45"/>
    <mergeCell ref="B52:C52"/>
    <mergeCell ref="A50:B50"/>
    <mergeCell ref="B47:C47"/>
    <mergeCell ref="B37:D37"/>
    <mergeCell ref="B38:D38"/>
    <mergeCell ref="B39:D39"/>
    <mergeCell ref="B40:D40"/>
    <mergeCell ref="B41:D41"/>
    <mergeCell ref="B32:D32"/>
    <mergeCell ref="B33:D33"/>
    <mergeCell ref="B34:D34"/>
    <mergeCell ref="B35:D35"/>
    <mergeCell ref="B36:D36"/>
    <mergeCell ref="C3:E3"/>
    <mergeCell ref="B19:C19"/>
    <mergeCell ref="B20:D20"/>
    <mergeCell ref="B21:D21"/>
    <mergeCell ref="B22:D22"/>
    <mergeCell ref="B28:D28"/>
    <mergeCell ref="B29:D29"/>
    <mergeCell ref="B30:D30"/>
    <mergeCell ref="B31:D31"/>
    <mergeCell ref="B23:D23"/>
    <mergeCell ref="B24:D24"/>
    <mergeCell ref="B25:D25"/>
    <mergeCell ref="B26:D26"/>
    <mergeCell ref="B27:D27"/>
  </mergeCells>
  <phoneticPr fontId="0" type="noConversion"/>
  <dataValidations disablePrompts="1" count="1">
    <dataValidation type="list" allowBlank="1" showInputMessage="1" showErrorMessage="1" sqref="D44" xr:uid="{9421B9B6-68A1-4280-89CE-BAB1DC27448E}">
      <formula1>$G$1:$G$10</formula1>
    </dataValidation>
  </dataValidations>
  <pageMargins left="0.75" right="0.75" top="1" bottom="0.75" header="0.5" footer="0.5"/>
  <pageSetup scale="95" orientation="portrait" r:id="rId1"/>
  <headerFooter alignWithMargins="0">
    <oddHeader>&amp;C&amp;"Arial,Bold"2026 HOME ARP
TENNESSEE HOUSING DEVELOPMENT AGENCY
PART 5 - DEVELOPMENT BUDGET</oddHeader>
    <oddFooter>&amp;C2026 HOME ARP Application - Development Budget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734E4-8019-4F00-A067-5ACE5EBC7265}">
  <dimension ref="A1:U123"/>
  <sheetViews>
    <sheetView view="pageLayout" zoomScaleNormal="100" workbookViewId="0">
      <selection activeCell="J61" sqref="J61"/>
    </sheetView>
  </sheetViews>
  <sheetFormatPr defaultColWidth="8.88671875" defaultRowHeight="15.6" x14ac:dyDescent="0.3"/>
  <cols>
    <col min="1" max="1" width="2.6640625" style="59" customWidth="1"/>
    <col min="2" max="2" width="10.6640625" style="59" customWidth="1"/>
    <col min="3" max="3" width="8.33203125" style="59" customWidth="1"/>
    <col min="4" max="4" width="9.88671875" style="59" customWidth="1"/>
    <col min="5" max="5" width="6.88671875" style="59" bestFit="1" customWidth="1"/>
    <col min="6" max="6" width="12" style="59" customWidth="1"/>
    <col min="7" max="7" width="26.6640625" style="59" customWidth="1"/>
    <col min="8" max="8" width="13.6640625" style="59" customWidth="1"/>
    <col min="9" max="9" width="12" style="59" customWidth="1"/>
    <col min="10" max="16384" width="8.88671875" style="59"/>
  </cols>
  <sheetData>
    <row r="1" spans="1:8" x14ac:dyDescent="0.3">
      <c r="A1" s="79" t="s">
        <v>993</v>
      </c>
      <c r="B1" s="84"/>
      <c r="C1" s="84"/>
      <c r="D1" s="84"/>
      <c r="E1" s="84"/>
      <c r="F1" s="84"/>
      <c r="G1" s="576" t="s">
        <v>51</v>
      </c>
      <c r="H1" s="577"/>
    </row>
    <row r="2" spans="1:8" x14ac:dyDescent="0.3">
      <c r="A2" s="79" t="s">
        <v>778</v>
      </c>
      <c r="B2" s="79"/>
      <c r="C2" s="564"/>
      <c r="D2" s="565"/>
      <c r="E2" s="565"/>
      <c r="F2" s="566"/>
      <c r="G2" s="519" t="s">
        <v>63</v>
      </c>
      <c r="H2" s="521"/>
    </row>
    <row r="3" spans="1:8" x14ac:dyDescent="0.3">
      <c r="A3" s="79" t="s">
        <v>893</v>
      </c>
      <c r="B3" s="79"/>
      <c r="C3" s="217"/>
      <c r="D3" s="218"/>
      <c r="E3" s="218"/>
      <c r="F3" s="218"/>
      <c r="G3" s="219"/>
      <c r="H3" s="84"/>
    </row>
    <row r="4" spans="1:8" x14ac:dyDescent="0.3">
      <c r="A4" s="79"/>
      <c r="B4" s="79"/>
      <c r="C4" s="79"/>
      <c r="D4" s="79"/>
      <c r="E4" s="79"/>
      <c r="F4" s="84"/>
      <c r="G4" s="84"/>
      <c r="H4" s="84"/>
    </row>
    <row r="5" spans="1:8" x14ac:dyDescent="0.3">
      <c r="A5" s="79" t="s">
        <v>0</v>
      </c>
      <c r="B5" s="79"/>
      <c r="C5" s="84"/>
      <c r="D5" s="84"/>
      <c r="E5" s="76"/>
      <c r="F5" s="76"/>
      <c r="G5" s="76"/>
      <c r="H5" s="84"/>
    </row>
    <row r="6" spans="1:8" x14ac:dyDescent="0.3">
      <c r="A6" s="183" t="s">
        <v>2</v>
      </c>
      <c r="B6" s="175"/>
      <c r="C6" s="175"/>
      <c r="D6" s="175"/>
      <c r="E6" s="290" t="s">
        <v>1</v>
      </c>
      <c r="F6" s="293" t="s">
        <v>53</v>
      </c>
      <c r="G6" s="242" t="s">
        <v>52</v>
      </c>
      <c r="H6" s="84"/>
    </row>
    <row r="7" spans="1:8" x14ac:dyDescent="0.3">
      <c r="A7" s="183"/>
      <c r="B7" s="207" t="s">
        <v>1022</v>
      </c>
      <c r="C7" s="175"/>
      <c r="D7" s="175"/>
      <c r="E7" s="279"/>
      <c r="F7" s="279"/>
      <c r="G7" s="292"/>
      <c r="H7" s="84"/>
    </row>
    <row r="8" spans="1:8" x14ac:dyDescent="0.3">
      <c r="A8" s="183"/>
      <c r="B8" s="563" t="s">
        <v>928</v>
      </c>
      <c r="C8" s="563"/>
      <c r="D8" s="548"/>
      <c r="E8" s="291">
        <v>0</v>
      </c>
      <c r="F8" s="294">
        <v>0</v>
      </c>
      <c r="G8" s="226">
        <f t="shared" ref="G8:G13" si="0">E8*F8*12</f>
        <v>0</v>
      </c>
      <c r="H8" s="84"/>
    </row>
    <row r="9" spans="1:8" x14ac:dyDescent="0.3">
      <c r="A9" s="183"/>
      <c r="B9" s="563" t="s">
        <v>929</v>
      </c>
      <c r="C9" s="563"/>
      <c r="D9" s="548"/>
      <c r="E9" s="247">
        <v>0</v>
      </c>
      <c r="F9" s="248">
        <v>0</v>
      </c>
      <c r="G9" s="226">
        <f t="shared" si="0"/>
        <v>0</v>
      </c>
      <c r="H9" s="84"/>
    </row>
    <row r="10" spans="1:8" x14ac:dyDescent="0.3">
      <c r="A10" s="183"/>
      <c r="B10" s="563" t="s">
        <v>930</v>
      </c>
      <c r="C10" s="563"/>
      <c r="D10" s="548"/>
      <c r="E10" s="247">
        <v>0</v>
      </c>
      <c r="F10" s="248">
        <v>0</v>
      </c>
      <c r="G10" s="226">
        <f t="shared" si="0"/>
        <v>0</v>
      </c>
      <c r="H10" s="84"/>
    </row>
    <row r="11" spans="1:8" x14ac:dyDescent="0.3">
      <c r="A11" s="183"/>
      <c r="B11" s="563" t="s">
        <v>931</v>
      </c>
      <c r="C11" s="563"/>
      <c r="D11" s="548"/>
      <c r="E11" s="247">
        <v>0</v>
      </c>
      <c r="F11" s="248">
        <v>0</v>
      </c>
      <c r="G11" s="226">
        <f t="shared" si="0"/>
        <v>0</v>
      </c>
      <c r="H11" s="84"/>
    </row>
    <row r="12" spans="1:8" x14ac:dyDescent="0.3">
      <c r="A12" s="183"/>
      <c r="B12" s="563" t="s">
        <v>932</v>
      </c>
      <c r="C12" s="563"/>
      <c r="D12" s="548"/>
      <c r="E12" s="247">
        <v>0</v>
      </c>
      <c r="F12" s="249">
        <v>0</v>
      </c>
      <c r="G12" s="226">
        <f t="shared" si="0"/>
        <v>0</v>
      </c>
      <c r="H12" s="84"/>
    </row>
    <row r="13" spans="1:8" x14ac:dyDescent="0.3">
      <c r="A13" s="183"/>
      <c r="B13" s="563" t="s">
        <v>933</v>
      </c>
      <c r="C13" s="563"/>
      <c r="D13" s="548"/>
      <c r="E13" s="247">
        <v>0</v>
      </c>
      <c r="F13" s="184">
        <v>0</v>
      </c>
      <c r="G13" s="226">
        <f t="shared" si="0"/>
        <v>0</v>
      </c>
      <c r="H13" s="84"/>
    </row>
    <row r="14" spans="1:8" x14ac:dyDescent="0.3">
      <c r="A14" s="183"/>
      <c r="B14" s="578" t="s">
        <v>1024</v>
      </c>
      <c r="C14" s="578"/>
      <c r="D14" s="579"/>
      <c r="E14" s="152">
        <f>SUM(E8:E13)</f>
        <v>0</v>
      </c>
      <c r="F14" s="188"/>
      <c r="G14" s="226"/>
      <c r="H14" s="84"/>
    </row>
    <row r="15" spans="1:8" x14ac:dyDescent="0.3">
      <c r="A15" s="183"/>
      <c r="B15" s="583" t="s">
        <v>1074</v>
      </c>
      <c r="C15" s="583"/>
      <c r="D15" s="583"/>
      <c r="E15" s="288"/>
      <c r="F15" s="288"/>
      <c r="G15" s="228">
        <f>SUM(G8:G13)</f>
        <v>0</v>
      </c>
      <c r="H15" s="84"/>
    </row>
    <row r="16" spans="1:8" x14ac:dyDescent="0.3">
      <c r="A16" s="183"/>
      <c r="B16" s="582" t="s">
        <v>1023</v>
      </c>
      <c r="C16" s="582"/>
      <c r="D16" s="582"/>
      <c r="E16" s="362"/>
      <c r="F16" s="362"/>
      <c r="G16" s="361"/>
      <c r="H16" s="84"/>
    </row>
    <row r="17" spans="1:8" x14ac:dyDescent="0.3">
      <c r="A17" s="183"/>
      <c r="B17" s="584" t="s">
        <v>928</v>
      </c>
      <c r="C17" s="584"/>
      <c r="D17" s="585"/>
      <c r="E17" s="291">
        <v>0</v>
      </c>
      <c r="F17" s="294">
        <v>0</v>
      </c>
      <c r="G17" s="226">
        <f t="shared" ref="G17:G22" si="1">E17*F17*12</f>
        <v>0</v>
      </c>
      <c r="H17" s="84"/>
    </row>
    <row r="18" spans="1:8" x14ac:dyDescent="0.3">
      <c r="A18" s="183"/>
      <c r="B18" s="586" t="s">
        <v>929</v>
      </c>
      <c r="C18" s="586"/>
      <c r="D18" s="587"/>
      <c r="E18" s="247">
        <v>0</v>
      </c>
      <c r="F18" s="248">
        <v>0</v>
      </c>
      <c r="G18" s="226">
        <f t="shared" si="1"/>
        <v>0</v>
      </c>
      <c r="H18" s="84"/>
    </row>
    <row r="19" spans="1:8" x14ac:dyDescent="0.3">
      <c r="A19" s="183"/>
      <c r="B19" s="563" t="s">
        <v>930</v>
      </c>
      <c r="C19" s="563"/>
      <c r="D19" s="548"/>
      <c r="E19" s="247">
        <v>0</v>
      </c>
      <c r="F19" s="248">
        <v>0</v>
      </c>
      <c r="G19" s="226">
        <f t="shared" si="1"/>
        <v>0</v>
      </c>
      <c r="H19" s="84"/>
    </row>
    <row r="20" spans="1:8" x14ac:dyDescent="0.3">
      <c r="A20" s="183"/>
      <c r="B20" s="563" t="s">
        <v>931</v>
      </c>
      <c r="C20" s="563"/>
      <c r="D20" s="548"/>
      <c r="E20" s="247">
        <v>0</v>
      </c>
      <c r="F20" s="248">
        <v>0</v>
      </c>
      <c r="G20" s="226">
        <f t="shared" si="1"/>
        <v>0</v>
      </c>
      <c r="H20" s="84"/>
    </row>
    <row r="21" spans="1:8" x14ac:dyDescent="0.3">
      <c r="A21" s="183"/>
      <c r="B21" s="563" t="s">
        <v>932</v>
      </c>
      <c r="C21" s="563"/>
      <c r="D21" s="548"/>
      <c r="E21" s="247">
        <v>0</v>
      </c>
      <c r="F21" s="249">
        <v>0</v>
      </c>
      <c r="G21" s="226">
        <f t="shared" si="1"/>
        <v>0</v>
      </c>
      <c r="H21" s="84"/>
    </row>
    <row r="22" spans="1:8" x14ac:dyDescent="0.3">
      <c r="A22" s="183"/>
      <c r="B22" s="563" t="s">
        <v>933</v>
      </c>
      <c r="C22" s="563"/>
      <c r="D22" s="548"/>
      <c r="E22" s="247">
        <v>0</v>
      </c>
      <c r="F22" s="249">
        <v>0</v>
      </c>
      <c r="G22" s="226">
        <f t="shared" si="1"/>
        <v>0</v>
      </c>
      <c r="H22" s="84"/>
    </row>
    <row r="23" spans="1:8" x14ac:dyDescent="0.3">
      <c r="A23" s="183"/>
      <c r="B23" s="580" t="s">
        <v>722</v>
      </c>
      <c r="C23" s="580"/>
      <c r="D23" s="581"/>
      <c r="E23" s="152">
        <f>SUM(E17:E22)</f>
        <v>0</v>
      </c>
      <c r="F23" s="188"/>
      <c r="G23" s="226"/>
      <c r="H23" s="84"/>
    </row>
    <row r="24" spans="1:8" x14ac:dyDescent="0.3">
      <c r="A24" s="183"/>
      <c r="B24" s="569" t="s">
        <v>64</v>
      </c>
      <c r="C24" s="569"/>
      <c r="D24" s="570"/>
      <c r="E24" s="152"/>
      <c r="F24" s="188"/>
      <c r="G24" s="228">
        <f>SUM(G17:G22)</f>
        <v>0</v>
      </c>
      <c r="H24" s="84"/>
    </row>
    <row r="25" spans="1:8" x14ac:dyDescent="0.3">
      <c r="A25" s="183"/>
      <c r="B25" s="569" t="s">
        <v>721</v>
      </c>
      <c r="C25" s="569"/>
      <c r="D25" s="569"/>
      <c r="E25" s="175"/>
      <c r="F25" s="175"/>
      <c r="G25" s="228"/>
      <c r="H25" s="84"/>
    </row>
    <row r="26" spans="1:8" x14ac:dyDescent="0.3">
      <c r="A26" s="183"/>
      <c r="B26" s="563" t="s">
        <v>928</v>
      </c>
      <c r="C26" s="563"/>
      <c r="D26" s="548"/>
      <c r="E26" s="247">
        <v>0</v>
      </c>
      <c r="F26" s="248">
        <v>0</v>
      </c>
      <c r="G26" s="226">
        <f t="shared" ref="G26:G31" si="2">E26*F26*12</f>
        <v>0</v>
      </c>
      <c r="H26" s="84"/>
    </row>
    <row r="27" spans="1:8" x14ac:dyDescent="0.3">
      <c r="A27" s="183"/>
      <c r="B27" s="563" t="s">
        <v>929</v>
      </c>
      <c r="C27" s="563"/>
      <c r="D27" s="548"/>
      <c r="E27" s="247">
        <v>0</v>
      </c>
      <c r="F27" s="248">
        <v>0</v>
      </c>
      <c r="G27" s="226">
        <f t="shared" si="2"/>
        <v>0</v>
      </c>
      <c r="H27" s="84"/>
    </row>
    <row r="28" spans="1:8" x14ac:dyDescent="0.3">
      <c r="A28" s="183"/>
      <c r="B28" s="563" t="s">
        <v>930</v>
      </c>
      <c r="C28" s="563"/>
      <c r="D28" s="548"/>
      <c r="E28" s="247">
        <v>0</v>
      </c>
      <c r="F28" s="248">
        <v>0</v>
      </c>
      <c r="G28" s="226">
        <f t="shared" si="2"/>
        <v>0</v>
      </c>
      <c r="H28" s="84"/>
    </row>
    <row r="29" spans="1:8" x14ac:dyDescent="0.3">
      <c r="A29" s="183"/>
      <c r="B29" s="563" t="s">
        <v>931</v>
      </c>
      <c r="C29" s="563"/>
      <c r="D29" s="548"/>
      <c r="E29" s="247">
        <v>0</v>
      </c>
      <c r="F29" s="248">
        <v>0</v>
      </c>
      <c r="G29" s="226">
        <f t="shared" si="2"/>
        <v>0</v>
      </c>
      <c r="H29" s="84"/>
    </row>
    <row r="30" spans="1:8" x14ac:dyDescent="0.3">
      <c r="A30" s="183"/>
      <c r="B30" s="563" t="s">
        <v>932</v>
      </c>
      <c r="C30" s="563"/>
      <c r="D30" s="548"/>
      <c r="E30" s="247">
        <v>0</v>
      </c>
      <c r="F30" s="249">
        <v>0</v>
      </c>
      <c r="G30" s="226">
        <f t="shared" si="2"/>
        <v>0</v>
      </c>
      <c r="H30" s="84"/>
    </row>
    <row r="31" spans="1:8" x14ac:dyDescent="0.3">
      <c r="A31" s="183"/>
      <c r="B31" s="563" t="s">
        <v>933</v>
      </c>
      <c r="C31" s="563"/>
      <c r="D31" s="548"/>
      <c r="E31" s="247">
        <v>0</v>
      </c>
      <c r="F31" s="249">
        <v>0</v>
      </c>
      <c r="G31" s="226">
        <f t="shared" si="2"/>
        <v>0</v>
      </c>
      <c r="H31" s="84"/>
    </row>
    <row r="32" spans="1:8" x14ac:dyDescent="0.3">
      <c r="A32" s="183"/>
      <c r="B32" s="578" t="s">
        <v>723</v>
      </c>
      <c r="C32" s="578"/>
      <c r="D32" s="579"/>
      <c r="E32" s="152">
        <f>SUM(E26:E31)</f>
        <v>0</v>
      </c>
      <c r="F32" s="188"/>
      <c r="G32" s="226"/>
      <c r="H32" s="84"/>
    </row>
    <row r="33" spans="1:8" x14ac:dyDescent="0.3">
      <c r="A33" s="183"/>
      <c r="B33" s="569" t="s">
        <v>724</v>
      </c>
      <c r="C33" s="569"/>
      <c r="D33" s="569"/>
      <c r="E33" s="175"/>
      <c r="F33" s="188"/>
      <c r="G33" s="228">
        <f>SUM(G26:G31)</f>
        <v>0</v>
      </c>
      <c r="H33" s="84"/>
    </row>
    <row r="34" spans="1:8" x14ac:dyDescent="0.3">
      <c r="A34" s="183"/>
      <c r="B34" s="569" t="s">
        <v>721</v>
      </c>
      <c r="C34" s="569"/>
      <c r="D34" s="569"/>
      <c r="E34" s="175"/>
      <c r="F34" s="175"/>
      <c r="G34" s="228"/>
      <c r="H34" s="84"/>
    </row>
    <row r="35" spans="1:8" x14ac:dyDescent="0.3">
      <c r="A35" s="183"/>
      <c r="B35" s="563" t="s">
        <v>928</v>
      </c>
      <c r="C35" s="563"/>
      <c r="D35" s="548"/>
      <c r="E35" s="247">
        <v>0</v>
      </c>
      <c r="F35" s="248">
        <v>0</v>
      </c>
      <c r="G35" s="226">
        <f t="shared" ref="G35:G40" si="3">E35*F35*12</f>
        <v>0</v>
      </c>
      <c r="H35" s="84"/>
    </row>
    <row r="36" spans="1:8" x14ac:dyDescent="0.3">
      <c r="A36" s="183"/>
      <c r="B36" s="563" t="s">
        <v>929</v>
      </c>
      <c r="C36" s="563"/>
      <c r="D36" s="548"/>
      <c r="E36" s="247">
        <v>0</v>
      </c>
      <c r="F36" s="248">
        <v>0</v>
      </c>
      <c r="G36" s="226">
        <f t="shared" si="3"/>
        <v>0</v>
      </c>
      <c r="H36" s="84"/>
    </row>
    <row r="37" spans="1:8" x14ac:dyDescent="0.3">
      <c r="A37" s="183"/>
      <c r="B37" s="563" t="s">
        <v>930</v>
      </c>
      <c r="C37" s="563"/>
      <c r="D37" s="548"/>
      <c r="E37" s="247">
        <v>0</v>
      </c>
      <c r="F37" s="248">
        <v>0</v>
      </c>
      <c r="G37" s="226">
        <f t="shared" si="3"/>
        <v>0</v>
      </c>
      <c r="H37" s="84"/>
    </row>
    <row r="38" spans="1:8" x14ac:dyDescent="0.3">
      <c r="A38" s="183"/>
      <c r="B38" s="563" t="s">
        <v>931</v>
      </c>
      <c r="C38" s="563"/>
      <c r="D38" s="548"/>
      <c r="E38" s="247">
        <v>0</v>
      </c>
      <c r="F38" s="248">
        <v>0</v>
      </c>
      <c r="G38" s="226">
        <f t="shared" si="3"/>
        <v>0</v>
      </c>
      <c r="H38" s="84"/>
    </row>
    <row r="39" spans="1:8" x14ac:dyDescent="0.3">
      <c r="A39" s="183"/>
      <c r="B39" s="563" t="s">
        <v>932</v>
      </c>
      <c r="C39" s="563"/>
      <c r="D39" s="548"/>
      <c r="E39" s="247">
        <v>0</v>
      </c>
      <c r="F39" s="249">
        <v>0</v>
      </c>
      <c r="G39" s="226">
        <f t="shared" si="3"/>
        <v>0</v>
      </c>
      <c r="H39" s="84"/>
    </row>
    <row r="40" spans="1:8" x14ac:dyDescent="0.3">
      <c r="A40" s="183"/>
      <c r="B40" s="563" t="s">
        <v>933</v>
      </c>
      <c r="C40" s="563"/>
      <c r="D40" s="548"/>
      <c r="E40" s="247">
        <v>0</v>
      </c>
      <c r="F40" s="249">
        <v>0</v>
      </c>
      <c r="G40" s="226">
        <f t="shared" si="3"/>
        <v>0</v>
      </c>
      <c r="H40" s="84"/>
    </row>
    <row r="41" spans="1:8" x14ac:dyDescent="0.3">
      <c r="A41" s="183"/>
      <c r="B41" s="578" t="s">
        <v>723</v>
      </c>
      <c r="C41" s="578"/>
      <c r="D41" s="579"/>
      <c r="E41" s="152">
        <f>SUM(E35:E40)</f>
        <v>0</v>
      </c>
      <c r="F41" s="188"/>
      <c r="G41" s="226"/>
      <c r="H41" s="84"/>
    </row>
    <row r="42" spans="1:8" x14ac:dyDescent="0.3">
      <c r="A42" s="183"/>
      <c r="B42" s="569" t="s">
        <v>724</v>
      </c>
      <c r="C42" s="569"/>
      <c r="D42" s="569"/>
      <c r="E42" s="175"/>
      <c r="F42" s="251"/>
      <c r="G42" s="228">
        <f>SUM(G35:G40)</f>
        <v>0</v>
      </c>
      <c r="H42" s="84"/>
    </row>
    <row r="43" spans="1:8" x14ac:dyDescent="0.3">
      <c r="A43" s="183"/>
      <c r="B43" s="569" t="s">
        <v>721</v>
      </c>
      <c r="C43" s="569"/>
      <c r="D43" s="569"/>
      <c r="E43" s="175"/>
      <c r="F43" s="175"/>
      <c r="G43" s="228"/>
      <c r="H43" s="84"/>
    </row>
    <row r="44" spans="1:8" x14ac:dyDescent="0.3">
      <c r="A44" s="183"/>
      <c r="B44" s="563" t="s">
        <v>928</v>
      </c>
      <c r="C44" s="563"/>
      <c r="D44" s="548"/>
      <c r="E44" s="247">
        <v>0</v>
      </c>
      <c r="F44" s="248">
        <v>0</v>
      </c>
      <c r="G44" s="226">
        <f t="shared" ref="G44:G49" si="4">E44*F44*12</f>
        <v>0</v>
      </c>
      <c r="H44" s="84"/>
    </row>
    <row r="45" spans="1:8" x14ac:dyDescent="0.3">
      <c r="A45" s="183"/>
      <c r="B45" s="563" t="s">
        <v>929</v>
      </c>
      <c r="C45" s="563"/>
      <c r="D45" s="548"/>
      <c r="E45" s="247">
        <v>0</v>
      </c>
      <c r="F45" s="248">
        <v>0</v>
      </c>
      <c r="G45" s="226">
        <f t="shared" si="4"/>
        <v>0</v>
      </c>
      <c r="H45" s="84"/>
    </row>
    <row r="46" spans="1:8" x14ac:dyDescent="0.3">
      <c r="A46" s="183"/>
      <c r="B46" s="563" t="s">
        <v>930</v>
      </c>
      <c r="C46" s="563"/>
      <c r="D46" s="548"/>
      <c r="E46" s="247">
        <v>0</v>
      </c>
      <c r="F46" s="248">
        <v>0</v>
      </c>
      <c r="G46" s="226">
        <f t="shared" si="4"/>
        <v>0</v>
      </c>
      <c r="H46" s="84"/>
    </row>
    <row r="47" spans="1:8" x14ac:dyDescent="0.3">
      <c r="A47" s="183"/>
      <c r="B47" s="563" t="s">
        <v>931</v>
      </c>
      <c r="C47" s="563"/>
      <c r="D47" s="548"/>
      <c r="E47" s="247">
        <v>0</v>
      </c>
      <c r="F47" s="252">
        <v>0</v>
      </c>
      <c r="G47" s="226">
        <f t="shared" si="4"/>
        <v>0</v>
      </c>
      <c r="H47" s="84"/>
    </row>
    <row r="48" spans="1:8" x14ac:dyDescent="0.3">
      <c r="A48" s="183"/>
      <c r="B48" s="563" t="s">
        <v>932</v>
      </c>
      <c r="C48" s="563"/>
      <c r="D48" s="548"/>
      <c r="E48" s="247">
        <v>0</v>
      </c>
      <c r="F48" s="249">
        <v>0</v>
      </c>
      <c r="G48" s="253">
        <f t="shared" si="4"/>
        <v>0</v>
      </c>
      <c r="H48" s="84"/>
    </row>
    <row r="49" spans="1:8" x14ac:dyDescent="0.3">
      <c r="A49" s="183"/>
      <c r="B49" s="563" t="s">
        <v>933</v>
      </c>
      <c r="C49" s="563"/>
      <c r="D49" s="548"/>
      <c r="E49" s="150">
        <v>0</v>
      </c>
      <c r="F49" s="254">
        <v>0</v>
      </c>
      <c r="G49" s="253">
        <f t="shared" si="4"/>
        <v>0</v>
      </c>
      <c r="H49" s="84"/>
    </row>
    <row r="50" spans="1:8" x14ac:dyDescent="0.3">
      <c r="A50" s="183"/>
      <c r="B50" s="578" t="s">
        <v>723</v>
      </c>
      <c r="C50" s="578"/>
      <c r="D50" s="578"/>
      <c r="E50" s="362">
        <f>SUM(E44:E49)</f>
        <v>0</v>
      </c>
      <c r="F50" s="363"/>
      <c r="G50" s="253"/>
      <c r="H50" s="84"/>
    </row>
    <row r="51" spans="1:8" x14ac:dyDescent="0.3">
      <c r="A51" s="183"/>
      <c r="B51" s="591" t="s">
        <v>724</v>
      </c>
      <c r="C51" s="591"/>
      <c r="D51" s="591"/>
      <c r="E51" s="591"/>
      <c r="F51" s="592"/>
      <c r="G51" s="228">
        <f>SUM(G44:G49)</f>
        <v>0</v>
      </c>
      <c r="H51" s="84"/>
    </row>
    <row r="52" spans="1:8" x14ac:dyDescent="0.3">
      <c r="A52" s="588" t="s">
        <v>1075</v>
      </c>
      <c r="B52" s="589"/>
      <c r="C52" s="589"/>
      <c r="D52" s="589"/>
      <c r="E52" s="175">
        <f>SUM(E50,E41, E32,E23,E14)</f>
        <v>0</v>
      </c>
      <c r="F52" s="255"/>
      <c r="G52" s="228"/>
      <c r="H52" s="84"/>
    </row>
    <row r="53" spans="1:8" x14ac:dyDescent="0.3">
      <c r="A53" s="588" t="s">
        <v>1076</v>
      </c>
      <c r="B53" s="589"/>
      <c r="C53" s="589"/>
      <c r="D53" s="589"/>
      <c r="E53" s="589"/>
      <c r="F53" s="590"/>
      <c r="G53" s="228">
        <f>SUM(G15+G24+G33+G42+G51)</f>
        <v>0</v>
      </c>
      <c r="H53" s="84"/>
    </row>
    <row r="54" spans="1:8" x14ac:dyDescent="0.3">
      <c r="A54" s="130" t="s">
        <v>934</v>
      </c>
      <c r="B54" s="131"/>
      <c r="C54" s="131"/>
      <c r="D54" s="132"/>
      <c r="E54" s="574"/>
      <c r="F54" s="575"/>
      <c r="G54" s="256">
        <v>0</v>
      </c>
      <c r="H54" s="84"/>
    </row>
    <row r="55" spans="1:8" x14ac:dyDescent="0.3">
      <c r="A55" s="183" t="s">
        <v>3</v>
      </c>
      <c r="B55" s="175"/>
      <c r="C55" s="175"/>
      <c r="D55" s="175"/>
      <c r="E55" s="175"/>
      <c r="F55" s="175"/>
      <c r="G55" s="253"/>
      <c r="H55" s="84"/>
    </row>
    <row r="56" spans="1:8" ht="18" customHeight="1" x14ac:dyDescent="0.3">
      <c r="A56" s="183"/>
      <c r="B56" s="175" t="s">
        <v>943</v>
      </c>
      <c r="C56" s="175" t="s">
        <v>65</v>
      </c>
      <c r="D56" s="175"/>
      <c r="E56" s="175"/>
      <c r="F56" s="257">
        <v>0.02</v>
      </c>
      <c r="G56" s="226">
        <f>-G53*F56</f>
        <v>0</v>
      </c>
      <c r="H56" s="84"/>
    </row>
    <row r="57" spans="1:8" x14ac:dyDescent="0.3">
      <c r="A57" s="183"/>
      <c r="B57" s="175" t="s">
        <v>944</v>
      </c>
      <c r="C57" s="175" t="s">
        <v>65</v>
      </c>
      <c r="D57" s="175"/>
      <c r="E57" s="175"/>
      <c r="F57" s="257">
        <v>0.01</v>
      </c>
      <c r="G57" s="226">
        <f>-G53*F57</f>
        <v>0</v>
      </c>
      <c r="H57" s="84"/>
    </row>
    <row r="58" spans="1:8" x14ac:dyDescent="0.3">
      <c r="A58" s="185" t="s">
        <v>4</v>
      </c>
      <c r="B58" s="175"/>
      <c r="C58" s="175"/>
      <c r="D58" s="175"/>
      <c r="E58" s="175"/>
      <c r="F58" s="175"/>
      <c r="G58" s="228">
        <f>SUM((G53+G54)+(G56+G57))</f>
        <v>0</v>
      </c>
      <c r="H58" s="84"/>
    </row>
    <row r="59" spans="1:8" x14ac:dyDescent="0.3">
      <c r="A59" s="84"/>
      <c r="B59" s="84"/>
      <c r="C59" s="84"/>
      <c r="D59" s="84"/>
      <c r="E59" s="84"/>
      <c r="F59" s="84"/>
      <c r="G59" s="182"/>
      <c r="H59" s="84"/>
    </row>
    <row r="60" spans="1:8" x14ac:dyDescent="0.3">
      <c r="A60" s="79" t="s">
        <v>5</v>
      </c>
      <c r="B60" s="79"/>
      <c r="C60" s="84"/>
      <c r="D60" s="84"/>
      <c r="E60" s="84"/>
      <c r="F60" s="84"/>
      <c r="G60" s="84"/>
      <c r="H60" s="84"/>
    </row>
    <row r="61" spans="1:8" x14ac:dyDescent="0.3">
      <c r="A61" s="206" t="s">
        <v>6</v>
      </c>
      <c r="B61" s="175"/>
      <c r="C61" s="175"/>
      <c r="D61" s="175"/>
      <c r="E61" s="175"/>
      <c r="F61" s="175"/>
      <c r="G61" s="242" t="s">
        <v>11</v>
      </c>
      <c r="H61" s="76" t="s">
        <v>62</v>
      </c>
    </row>
    <row r="62" spans="1:8" x14ac:dyDescent="0.3">
      <c r="A62" s="183"/>
      <c r="B62" s="175" t="s">
        <v>935</v>
      </c>
      <c r="C62" s="175"/>
      <c r="D62" s="175"/>
      <c r="E62" s="175"/>
      <c r="F62" s="258"/>
      <c r="G62" s="249">
        <v>0</v>
      </c>
      <c r="H62" s="259" t="e">
        <f>G62/E$52</f>
        <v>#DIV/0!</v>
      </c>
    </row>
    <row r="63" spans="1:8" x14ac:dyDescent="0.3">
      <c r="A63" s="183"/>
      <c r="B63" s="175" t="s">
        <v>936</v>
      </c>
      <c r="C63" s="175"/>
      <c r="D63" s="175"/>
      <c r="E63" s="175"/>
      <c r="F63" s="257">
        <v>0.05</v>
      </c>
      <c r="G63" s="226">
        <f>ROUND(G58*F63,0)</f>
        <v>0</v>
      </c>
      <c r="H63" s="259" t="e">
        <f>G63/E$52</f>
        <v>#DIV/0!</v>
      </c>
    </row>
    <row r="64" spans="1:8" x14ac:dyDescent="0.3">
      <c r="A64" s="183"/>
      <c r="B64" s="175" t="s">
        <v>937</v>
      </c>
      <c r="C64" s="175"/>
      <c r="D64" s="175"/>
      <c r="E64" s="175"/>
      <c r="F64" s="260"/>
      <c r="G64" s="249">
        <v>0</v>
      </c>
      <c r="H64" s="259" t="e">
        <f t="shared" ref="H64:H71" si="5">G64/E$52</f>
        <v>#DIV/0!</v>
      </c>
    </row>
    <row r="65" spans="1:21" x14ac:dyDescent="0.3">
      <c r="A65" s="183"/>
      <c r="B65" s="175" t="s">
        <v>938</v>
      </c>
      <c r="C65" s="175"/>
      <c r="D65" s="175"/>
      <c r="E65" s="175"/>
      <c r="F65" s="260"/>
      <c r="G65" s="249">
        <v>0</v>
      </c>
      <c r="H65" s="259" t="e">
        <f t="shared" si="5"/>
        <v>#DIV/0!</v>
      </c>
    </row>
    <row r="66" spans="1:21" x14ac:dyDescent="0.3">
      <c r="A66" s="183"/>
      <c r="B66" s="175" t="s">
        <v>939</v>
      </c>
      <c r="C66" s="175"/>
      <c r="D66" s="175"/>
      <c r="E66" s="175"/>
      <c r="F66" s="260"/>
      <c r="G66" s="249">
        <v>0</v>
      </c>
      <c r="H66" s="259" t="e">
        <f t="shared" si="5"/>
        <v>#DIV/0!</v>
      </c>
    </row>
    <row r="67" spans="1:21" x14ac:dyDescent="0.3">
      <c r="A67" s="183"/>
      <c r="B67" s="175" t="s">
        <v>940</v>
      </c>
      <c r="C67" s="175"/>
      <c r="D67" s="175"/>
      <c r="E67" s="175"/>
      <c r="F67" s="260"/>
      <c r="G67" s="249">
        <v>0</v>
      </c>
      <c r="H67" s="259" t="e">
        <f t="shared" si="5"/>
        <v>#DIV/0!</v>
      </c>
    </row>
    <row r="68" spans="1:21" x14ac:dyDescent="0.3">
      <c r="A68" s="183"/>
      <c r="B68" s="175" t="s">
        <v>941</v>
      </c>
      <c r="C68" s="175"/>
      <c r="D68" s="175"/>
      <c r="E68" s="175"/>
      <c r="F68" s="260"/>
      <c r="G68" s="249">
        <v>0</v>
      </c>
      <c r="H68" s="259" t="e">
        <f t="shared" si="5"/>
        <v>#DIV/0!</v>
      </c>
    </row>
    <row r="69" spans="1:21" x14ac:dyDescent="0.3">
      <c r="A69" s="183"/>
      <c r="B69" s="175" t="s">
        <v>942</v>
      </c>
      <c r="C69" s="175"/>
      <c r="D69" s="175"/>
      <c r="E69" s="175"/>
      <c r="F69" s="260"/>
      <c r="G69" s="249">
        <v>0</v>
      </c>
      <c r="H69" s="259" t="e">
        <f t="shared" si="5"/>
        <v>#DIV/0!</v>
      </c>
    </row>
    <row r="70" spans="1:21" x14ac:dyDescent="0.3">
      <c r="A70" s="183"/>
      <c r="B70" s="175" t="s">
        <v>830</v>
      </c>
      <c r="C70" s="175"/>
      <c r="D70" s="175"/>
      <c r="E70" s="175"/>
      <c r="F70" s="260"/>
      <c r="G70" s="249">
        <v>0</v>
      </c>
      <c r="H70" s="259" t="e">
        <f t="shared" si="5"/>
        <v>#DIV/0!</v>
      </c>
    </row>
    <row r="71" spans="1:21" x14ac:dyDescent="0.3">
      <c r="A71" s="183"/>
      <c r="B71" s="250" t="s">
        <v>8</v>
      </c>
      <c r="C71" s="175"/>
      <c r="D71" s="175"/>
      <c r="E71" s="175"/>
      <c r="F71" s="260"/>
      <c r="G71" s="228">
        <f>SUM(G62:G70)</f>
        <v>0</v>
      </c>
      <c r="H71" s="259" t="e">
        <f t="shared" si="5"/>
        <v>#DIV/0!</v>
      </c>
      <c r="U71" s="59">
        <v>0</v>
      </c>
    </row>
    <row r="72" spans="1:21" x14ac:dyDescent="0.3">
      <c r="A72" s="206" t="s">
        <v>9</v>
      </c>
      <c r="B72" s="175"/>
      <c r="C72" s="175"/>
      <c r="D72" s="175"/>
      <c r="E72" s="175"/>
      <c r="F72" s="260"/>
      <c r="G72" s="253"/>
      <c r="H72" s="259"/>
    </row>
    <row r="73" spans="1:21" x14ac:dyDescent="0.3">
      <c r="A73" s="183"/>
      <c r="B73" s="175" t="s">
        <v>945</v>
      </c>
      <c r="C73" s="175"/>
      <c r="D73" s="175"/>
      <c r="E73" s="175"/>
      <c r="F73" s="260"/>
      <c r="G73" s="249">
        <v>0</v>
      </c>
      <c r="H73" s="259" t="e">
        <f>G73/E$52</f>
        <v>#DIV/0!</v>
      </c>
    </row>
    <row r="74" spans="1:21" x14ac:dyDescent="0.3">
      <c r="A74" s="183"/>
      <c r="B74" s="175" t="s">
        <v>946</v>
      </c>
      <c r="C74" s="175"/>
      <c r="D74" s="175"/>
      <c r="E74" s="175"/>
      <c r="F74" s="260"/>
      <c r="G74" s="249">
        <v>0</v>
      </c>
      <c r="H74" s="259" t="e">
        <f>G74/E$52</f>
        <v>#DIV/0!</v>
      </c>
    </row>
    <row r="75" spans="1:21" x14ac:dyDescent="0.3">
      <c r="A75" s="183"/>
      <c r="B75" s="175" t="s">
        <v>947</v>
      </c>
      <c r="C75" s="175"/>
      <c r="D75" s="175"/>
      <c r="E75" s="175"/>
      <c r="F75" s="257">
        <v>0.15</v>
      </c>
      <c r="G75" s="226">
        <f>(G73+G74)*F75</f>
        <v>0</v>
      </c>
      <c r="H75" s="259" t="e">
        <f>G75/E$52</f>
        <v>#DIV/0!</v>
      </c>
    </row>
    <row r="76" spans="1:21" x14ac:dyDescent="0.3">
      <c r="A76" s="183"/>
      <c r="B76" s="175" t="s">
        <v>948</v>
      </c>
      <c r="C76" s="175"/>
      <c r="D76" s="175"/>
      <c r="E76" s="175"/>
      <c r="F76" s="261">
        <v>7.6499999999999999E-2</v>
      </c>
      <c r="G76" s="226">
        <f>(G73+G74)*F76</f>
        <v>0</v>
      </c>
      <c r="H76" s="259" t="e">
        <f>G76/E$52</f>
        <v>#DIV/0!</v>
      </c>
    </row>
    <row r="77" spans="1:21" x14ac:dyDescent="0.3">
      <c r="A77" s="183"/>
      <c r="B77" s="250" t="s">
        <v>10</v>
      </c>
      <c r="C77" s="175"/>
      <c r="D77" s="175"/>
      <c r="E77" s="175"/>
      <c r="F77" s="258"/>
      <c r="G77" s="228">
        <f>SUM(G73:G76)</f>
        <v>0</v>
      </c>
      <c r="H77" s="259" t="e">
        <f>G77/E$52</f>
        <v>#DIV/0!</v>
      </c>
    </row>
    <row r="78" spans="1:21" x14ac:dyDescent="0.3">
      <c r="A78" s="206" t="s">
        <v>12</v>
      </c>
      <c r="B78" s="175"/>
      <c r="C78" s="175"/>
      <c r="D78" s="175"/>
      <c r="E78" s="175"/>
      <c r="F78" s="258"/>
      <c r="G78" s="253"/>
      <c r="H78" s="259"/>
    </row>
    <row r="79" spans="1:21" x14ac:dyDescent="0.3">
      <c r="A79" s="183"/>
      <c r="B79" s="175" t="s">
        <v>949</v>
      </c>
      <c r="C79" s="175"/>
      <c r="D79" s="175"/>
      <c r="E79" s="175"/>
      <c r="F79" s="258"/>
      <c r="G79" s="249">
        <v>0</v>
      </c>
      <c r="H79" s="259" t="e">
        <f t="shared" ref="H79:H86" si="6">G79/E$52</f>
        <v>#DIV/0!</v>
      </c>
    </row>
    <row r="80" spans="1:21" x14ac:dyDescent="0.3">
      <c r="A80" s="183"/>
      <c r="B80" s="175" t="s">
        <v>950</v>
      </c>
      <c r="C80" s="175"/>
      <c r="D80" s="175"/>
      <c r="E80" s="175"/>
      <c r="F80" s="84"/>
      <c r="G80" s="249">
        <v>0</v>
      </c>
      <c r="H80" s="259" t="e">
        <f t="shared" si="6"/>
        <v>#DIV/0!</v>
      </c>
    </row>
    <row r="81" spans="1:8" x14ac:dyDescent="0.3">
      <c r="A81" s="183"/>
      <c r="B81" s="175" t="s">
        <v>951</v>
      </c>
      <c r="C81" s="175"/>
      <c r="D81" s="175"/>
      <c r="E81" s="175"/>
      <c r="F81" s="258"/>
      <c r="G81" s="249">
        <v>0</v>
      </c>
      <c r="H81" s="259" t="e">
        <f t="shared" si="6"/>
        <v>#DIV/0!</v>
      </c>
    </row>
    <row r="82" spans="1:8" x14ac:dyDescent="0.3">
      <c r="A82" s="183"/>
      <c r="B82" s="175" t="s">
        <v>952</v>
      </c>
      <c r="C82" s="175"/>
      <c r="D82" s="175"/>
      <c r="E82" s="175"/>
      <c r="F82" s="258"/>
      <c r="G82" s="262">
        <v>0</v>
      </c>
      <c r="H82" s="259" t="e">
        <f t="shared" si="6"/>
        <v>#DIV/0!</v>
      </c>
    </row>
    <row r="83" spans="1:8" x14ac:dyDescent="0.3">
      <c r="A83" s="183"/>
      <c r="B83" s="175" t="s">
        <v>953</v>
      </c>
      <c r="C83" s="175"/>
      <c r="D83" s="175"/>
      <c r="E83" s="175"/>
      <c r="F83" s="258"/>
      <c r="G83" s="249">
        <v>0</v>
      </c>
      <c r="H83" s="259" t="e">
        <f t="shared" si="6"/>
        <v>#DIV/0!</v>
      </c>
    </row>
    <row r="84" spans="1:8" x14ac:dyDescent="0.3">
      <c r="A84" s="183"/>
      <c r="B84" s="175" t="s">
        <v>954</v>
      </c>
      <c r="C84" s="175"/>
      <c r="D84" s="175"/>
      <c r="E84" s="175"/>
      <c r="F84" s="258"/>
      <c r="G84" s="249">
        <v>0</v>
      </c>
      <c r="H84" s="259" t="e">
        <f t="shared" si="6"/>
        <v>#DIV/0!</v>
      </c>
    </row>
    <row r="85" spans="1:8" x14ac:dyDescent="0.3">
      <c r="A85" s="183"/>
      <c r="B85" s="175" t="s">
        <v>830</v>
      </c>
      <c r="C85" s="175"/>
      <c r="D85" s="175"/>
      <c r="E85" s="175"/>
      <c r="F85" s="258"/>
      <c r="G85" s="249">
        <v>0</v>
      </c>
      <c r="H85" s="259" t="e">
        <f t="shared" si="6"/>
        <v>#DIV/0!</v>
      </c>
    </row>
    <row r="86" spans="1:8" x14ac:dyDescent="0.3">
      <c r="A86" s="183"/>
      <c r="B86" s="250" t="s">
        <v>13</v>
      </c>
      <c r="C86" s="175"/>
      <c r="D86" s="175"/>
      <c r="E86" s="175"/>
      <c r="F86" s="258"/>
      <c r="G86" s="228">
        <f>SUM(G79:G85)</f>
        <v>0</v>
      </c>
      <c r="H86" s="259" t="e">
        <f t="shared" si="6"/>
        <v>#DIV/0!</v>
      </c>
    </row>
    <row r="87" spans="1:8" x14ac:dyDescent="0.3">
      <c r="A87" s="206" t="s">
        <v>14</v>
      </c>
      <c r="B87" s="175"/>
      <c r="C87" s="175"/>
      <c r="D87" s="175"/>
      <c r="E87" s="175"/>
      <c r="F87" s="258"/>
      <c r="G87" s="253"/>
      <c r="H87" s="259"/>
    </row>
    <row r="88" spans="1:8" x14ac:dyDescent="0.3">
      <c r="A88" s="183"/>
      <c r="B88" s="175" t="s">
        <v>955</v>
      </c>
      <c r="C88" s="175"/>
      <c r="D88" s="175"/>
      <c r="E88" s="175"/>
      <c r="F88" s="258"/>
      <c r="G88" s="249">
        <v>0</v>
      </c>
      <c r="H88" s="259" t="e">
        <f t="shared" ref="H88:H96" si="7">G88/E$52</f>
        <v>#DIV/0!</v>
      </c>
    </row>
    <row r="89" spans="1:8" x14ac:dyDescent="0.3">
      <c r="A89" s="183"/>
      <c r="B89" s="175" t="s">
        <v>956</v>
      </c>
      <c r="C89" s="175"/>
      <c r="D89" s="175"/>
      <c r="E89" s="175"/>
      <c r="F89" s="258"/>
      <c r="G89" s="249">
        <v>0</v>
      </c>
      <c r="H89" s="259" t="e">
        <f t="shared" si="7"/>
        <v>#DIV/0!</v>
      </c>
    </row>
    <row r="90" spans="1:8" x14ac:dyDescent="0.3">
      <c r="A90" s="183"/>
      <c r="B90" s="175" t="s">
        <v>957</v>
      </c>
      <c r="C90" s="175"/>
      <c r="D90" s="175"/>
      <c r="E90" s="175"/>
      <c r="F90" s="258"/>
      <c r="G90" s="249">
        <v>0</v>
      </c>
      <c r="H90" s="259" t="e">
        <f t="shared" si="7"/>
        <v>#DIV/0!</v>
      </c>
    </row>
    <row r="91" spans="1:8" x14ac:dyDescent="0.3">
      <c r="A91" s="183"/>
      <c r="B91" s="175" t="s">
        <v>958</v>
      </c>
      <c r="C91" s="175"/>
      <c r="D91" s="175"/>
      <c r="E91" s="175"/>
      <c r="F91" s="258"/>
      <c r="G91" s="249">
        <v>0</v>
      </c>
      <c r="H91" s="259" t="e">
        <f t="shared" si="7"/>
        <v>#DIV/0!</v>
      </c>
    </row>
    <row r="92" spans="1:8" x14ac:dyDescent="0.3">
      <c r="A92" s="183"/>
      <c r="B92" s="175" t="s">
        <v>959</v>
      </c>
      <c r="C92" s="175"/>
      <c r="D92" s="175"/>
      <c r="E92" s="175"/>
      <c r="F92" s="258"/>
      <c r="G92" s="249">
        <v>0</v>
      </c>
      <c r="H92" s="259" t="e">
        <f t="shared" si="7"/>
        <v>#DIV/0!</v>
      </c>
    </row>
    <row r="93" spans="1:8" x14ac:dyDescent="0.3">
      <c r="A93" s="183"/>
      <c r="B93" s="175" t="s">
        <v>960</v>
      </c>
      <c r="C93" s="175"/>
      <c r="D93" s="175"/>
      <c r="E93" s="175"/>
      <c r="F93" s="258"/>
      <c r="G93" s="249">
        <v>0</v>
      </c>
      <c r="H93" s="259" t="e">
        <f t="shared" si="7"/>
        <v>#DIV/0!</v>
      </c>
    </row>
    <row r="94" spans="1:8" x14ac:dyDescent="0.3">
      <c r="A94" s="183"/>
      <c r="B94" s="175" t="s">
        <v>961</v>
      </c>
      <c r="C94" s="175"/>
      <c r="D94" s="175"/>
      <c r="E94" s="175"/>
      <c r="F94" s="258"/>
      <c r="G94" s="249">
        <v>0</v>
      </c>
      <c r="H94" s="259" t="e">
        <f t="shared" si="7"/>
        <v>#DIV/0!</v>
      </c>
    </row>
    <row r="95" spans="1:8" x14ac:dyDescent="0.3">
      <c r="A95" s="183"/>
      <c r="B95" s="175" t="s">
        <v>830</v>
      </c>
      <c r="C95" s="175"/>
      <c r="D95" s="175"/>
      <c r="E95" s="175"/>
      <c r="F95" s="258"/>
      <c r="G95" s="249">
        <v>0</v>
      </c>
      <c r="H95" s="259" t="e">
        <f t="shared" si="7"/>
        <v>#DIV/0!</v>
      </c>
    </row>
    <row r="96" spans="1:8" x14ac:dyDescent="0.3">
      <c r="A96" s="183"/>
      <c r="B96" s="250" t="s">
        <v>15</v>
      </c>
      <c r="C96" s="175"/>
      <c r="D96" s="175"/>
      <c r="E96" s="175"/>
      <c r="F96" s="258"/>
      <c r="G96" s="228">
        <f>SUM(G88:G95)</f>
        <v>0</v>
      </c>
      <c r="H96" s="259" t="e">
        <f t="shared" si="7"/>
        <v>#DIV/0!</v>
      </c>
    </row>
    <row r="97" spans="1:9" x14ac:dyDescent="0.3">
      <c r="A97" s="206" t="s">
        <v>16</v>
      </c>
      <c r="B97" s="175"/>
      <c r="C97" s="175"/>
      <c r="D97" s="175"/>
      <c r="E97" s="175"/>
      <c r="F97" s="258"/>
      <c r="G97" s="253"/>
      <c r="H97" s="259"/>
    </row>
    <row r="98" spans="1:9" x14ac:dyDescent="0.3">
      <c r="A98" s="183"/>
      <c r="B98" s="175" t="s">
        <v>962</v>
      </c>
      <c r="C98" s="175"/>
      <c r="D98" s="175"/>
      <c r="E98" s="175"/>
      <c r="F98" s="258"/>
      <c r="G98" s="249">
        <v>0</v>
      </c>
      <c r="H98" s="259" t="e">
        <f>G98/E$52</f>
        <v>#DIV/0!</v>
      </c>
    </row>
    <row r="99" spans="1:9" x14ac:dyDescent="0.3">
      <c r="A99" s="183"/>
      <c r="B99" s="175" t="s">
        <v>963</v>
      </c>
      <c r="C99" s="175"/>
      <c r="D99" s="175"/>
      <c r="E99" s="175"/>
      <c r="F99" s="258"/>
      <c r="G99" s="249">
        <v>0</v>
      </c>
      <c r="H99" s="259" t="e">
        <f>G99/E$52</f>
        <v>#DIV/0!</v>
      </c>
      <c r="I99" s="263"/>
    </row>
    <row r="100" spans="1:9" x14ac:dyDescent="0.3">
      <c r="A100" s="183"/>
      <c r="B100" s="175" t="s">
        <v>964</v>
      </c>
      <c r="C100" s="175"/>
      <c r="D100" s="175"/>
      <c r="E100" s="175"/>
      <c r="F100" s="258"/>
      <c r="G100" s="249">
        <v>0</v>
      </c>
      <c r="H100" s="259" t="e">
        <f>G100/E$52</f>
        <v>#DIV/0!</v>
      </c>
    </row>
    <row r="101" spans="1:9" x14ac:dyDescent="0.3">
      <c r="A101" s="183"/>
      <c r="B101" s="250" t="s">
        <v>17</v>
      </c>
      <c r="C101" s="175"/>
      <c r="D101" s="175"/>
      <c r="E101" s="175"/>
      <c r="F101" s="258"/>
      <c r="G101" s="228">
        <f>SUM(G98:G100)</f>
        <v>0</v>
      </c>
      <c r="H101" s="259" t="e">
        <f>G101/E$52</f>
        <v>#DIV/0!</v>
      </c>
    </row>
    <row r="102" spans="1:9" x14ac:dyDescent="0.3">
      <c r="A102" s="185" t="s">
        <v>18</v>
      </c>
      <c r="B102" s="207"/>
      <c r="C102" s="175"/>
      <c r="D102" s="175"/>
      <c r="E102" s="175"/>
      <c r="F102" s="258"/>
      <c r="G102" s="228">
        <f>SUM(G71,G77,G86,G96,G101)</f>
        <v>0</v>
      </c>
      <c r="H102" s="259" t="e">
        <f>G102/E$52</f>
        <v>#DIV/0!</v>
      </c>
    </row>
    <row r="103" spans="1:9" x14ac:dyDescent="0.3">
      <c r="A103" s="79"/>
      <c r="B103" s="79"/>
      <c r="C103" s="84"/>
      <c r="D103" s="84"/>
      <c r="E103" s="84"/>
      <c r="F103" s="182"/>
      <c r="G103" s="264"/>
      <c r="H103" s="259" t="e">
        <f>G103/E$14</f>
        <v>#DIV/0!</v>
      </c>
    </row>
    <row r="104" spans="1:9" x14ac:dyDescent="0.3">
      <c r="A104" s="84"/>
      <c r="B104" s="84"/>
      <c r="C104" s="84"/>
      <c r="D104" s="84"/>
      <c r="E104" s="84"/>
      <c r="F104" s="182"/>
      <c r="G104" s="182"/>
      <c r="H104" s="259" t="e">
        <f>G104/E$14</f>
        <v>#DIV/0!</v>
      </c>
    </row>
    <row r="105" spans="1:9" x14ac:dyDescent="0.3">
      <c r="A105" s="185" t="s">
        <v>55</v>
      </c>
      <c r="B105" s="207"/>
      <c r="C105" s="175"/>
      <c r="D105" s="175"/>
      <c r="E105" s="175"/>
      <c r="F105" s="258"/>
      <c r="G105" s="228">
        <f>G58-G102</f>
        <v>0</v>
      </c>
      <c r="H105" s="259"/>
    </row>
    <row r="106" spans="1:9" x14ac:dyDescent="0.3">
      <c r="A106" s="79"/>
      <c r="B106" s="79"/>
      <c r="C106" s="84"/>
      <c r="D106" s="84"/>
      <c r="E106" s="84"/>
      <c r="F106" s="182"/>
      <c r="G106" s="264"/>
      <c r="H106" s="259"/>
    </row>
    <row r="107" spans="1:9" x14ac:dyDescent="0.3">
      <c r="A107" s="84"/>
      <c r="B107" s="84"/>
      <c r="C107" s="84"/>
      <c r="D107" s="84"/>
      <c r="E107" s="84"/>
      <c r="F107" s="182"/>
      <c r="G107" s="182"/>
      <c r="H107" s="259"/>
    </row>
    <row r="108" spans="1:9" x14ac:dyDescent="0.3">
      <c r="A108" s="79" t="s">
        <v>21</v>
      </c>
      <c r="B108" s="79"/>
      <c r="C108" s="84"/>
      <c r="D108" s="84"/>
      <c r="E108" s="84"/>
      <c r="F108" s="84"/>
      <c r="G108" s="84"/>
      <c r="H108" s="259"/>
    </row>
    <row r="109" spans="1:9" x14ac:dyDescent="0.3">
      <c r="A109" s="206"/>
      <c r="B109" s="207"/>
      <c r="C109" s="175"/>
      <c r="D109" s="175"/>
      <c r="E109" s="175"/>
      <c r="F109" s="265" t="s">
        <v>20</v>
      </c>
      <c r="G109" s="265" t="s">
        <v>11</v>
      </c>
      <c r="H109" s="259"/>
    </row>
    <row r="110" spans="1:9" x14ac:dyDescent="0.3">
      <c r="A110" s="519" t="s">
        <v>19</v>
      </c>
      <c r="B110" s="520"/>
      <c r="C110" s="520"/>
      <c r="D110" s="520" t="s">
        <v>1025</v>
      </c>
      <c r="E110" s="521"/>
      <c r="F110" s="249">
        <v>0</v>
      </c>
      <c r="G110" s="226">
        <f>SUM(F110*E52)</f>
        <v>0</v>
      </c>
      <c r="H110" s="259"/>
    </row>
    <row r="111" spans="1:9" x14ac:dyDescent="0.3">
      <c r="A111" s="183" t="s">
        <v>965</v>
      </c>
      <c r="B111" s="175"/>
      <c r="C111" s="175"/>
      <c r="D111" s="175"/>
      <c r="E111" s="175"/>
      <c r="F111" s="249">
        <v>0</v>
      </c>
      <c r="G111" s="226">
        <f>SUM(F111*E52)</f>
        <v>0</v>
      </c>
      <c r="H111" s="259"/>
    </row>
    <row r="112" spans="1:9" x14ac:dyDescent="0.3">
      <c r="A112" s="183" t="s">
        <v>966</v>
      </c>
      <c r="B112" s="175"/>
      <c r="C112" s="175"/>
      <c r="D112" s="175"/>
      <c r="E112" s="175"/>
      <c r="F112" s="258"/>
      <c r="G112" s="226">
        <f>G105-G110-G111</f>
        <v>0</v>
      </c>
      <c r="H112" s="259" t="e">
        <f>G112/E$52</f>
        <v>#DIV/0!</v>
      </c>
    </row>
    <row r="113" spans="1:8" x14ac:dyDescent="0.3">
      <c r="A113" s="183" t="s">
        <v>967</v>
      </c>
      <c r="B113" s="175"/>
      <c r="C113" s="175"/>
      <c r="D113" s="175"/>
      <c r="E113" s="175"/>
      <c r="F113" s="175"/>
      <c r="G113" s="266" t="e">
        <f>-PMT(G120/12,G119*12,G122)*12</f>
        <v>#DIV/0!</v>
      </c>
      <c r="H113" s="259" t="e">
        <f>G113/E$52</f>
        <v>#DIV/0!</v>
      </c>
    </row>
    <row r="114" spans="1:8" x14ac:dyDescent="0.3">
      <c r="A114" s="185" t="s">
        <v>24</v>
      </c>
      <c r="B114" s="207"/>
      <c r="C114" s="175"/>
      <c r="D114" s="175"/>
      <c r="E114" s="175"/>
      <c r="F114" s="175"/>
      <c r="G114" s="267" t="e">
        <f>G112-G113</f>
        <v>#DIV/0!</v>
      </c>
      <c r="H114" s="259" t="e">
        <f>G114/E$52</f>
        <v>#DIV/0!</v>
      </c>
    </row>
    <row r="115" spans="1:8" x14ac:dyDescent="0.3">
      <c r="A115" s="84"/>
      <c r="B115" s="84"/>
      <c r="C115" s="84"/>
      <c r="D115" s="84"/>
      <c r="E115" s="84"/>
      <c r="F115" s="84"/>
      <c r="G115" s="84"/>
      <c r="H115" s="84"/>
    </row>
    <row r="116" spans="1:8" x14ac:dyDescent="0.3">
      <c r="A116" s="84"/>
      <c r="B116" s="84"/>
      <c r="C116" s="84"/>
      <c r="D116" s="84"/>
      <c r="E116" s="84"/>
      <c r="F116" s="84"/>
      <c r="G116" s="84"/>
      <c r="H116" s="84"/>
    </row>
    <row r="117" spans="1:8" x14ac:dyDescent="0.3">
      <c r="A117" s="79" t="s">
        <v>22</v>
      </c>
      <c r="B117" s="79"/>
      <c r="C117" s="84"/>
      <c r="D117" s="84"/>
      <c r="E117" s="84"/>
      <c r="F117" s="84"/>
      <c r="G117" s="84"/>
      <c r="H117" s="84"/>
    </row>
    <row r="118" spans="1:8" x14ac:dyDescent="0.3">
      <c r="A118" s="183" t="s">
        <v>968</v>
      </c>
      <c r="B118" s="175"/>
      <c r="C118" s="175"/>
      <c r="D118" s="175"/>
      <c r="E118" s="175"/>
      <c r="F118" s="175"/>
      <c r="G118" s="247">
        <v>0</v>
      </c>
      <c r="H118" s="84"/>
    </row>
    <row r="119" spans="1:8" x14ac:dyDescent="0.3">
      <c r="A119" s="183" t="s">
        <v>969</v>
      </c>
      <c r="B119" s="175"/>
      <c r="C119" s="175"/>
      <c r="D119" s="175"/>
      <c r="E119" s="175"/>
      <c r="F119" s="175"/>
      <c r="G119" s="247">
        <v>0</v>
      </c>
      <c r="H119" s="84"/>
    </row>
    <row r="120" spans="1:8" x14ac:dyDescent="0.3">
      <c r="A120" s="183" t="s">
        <v>970</v>
      </c>
      <c r="B120" s="175"/>
      <c r="C120" s="175"/>
      <c r="D120" s="175"/>
      <c r="E120" s="175"/>
      <c r="F120" s="175"/>
      <c r="G120" s="268">
        <v>0</v>
      </c>
      <c r="H120" s="84"/>
    </row>
    <row r="121" spans="1:8" x14ac:dyDescent="0.3">
      <c r="A121" s="84"/>
      <c r="B121" s="84"/>
      <c r="C121" s="84"/>
      <c r="D121" s="84"/>
      <c r="E121" s="84"/>
      <c r="F121" s="84"/>
      <c r="G121" s="190"/>
      <c r="H121" s="84"/>
    </row>
    <row r="122" spans="1:8" x14ac:dyDescent="0.3">
      <c r="A122" s="185" t="s">
        <v>23</v>
      </c>
      <c r="B122" s="207"/>
      <c r="C122" s="175"/>
      <c r="D122" s="175"/>
      <c r="E122" s="175"/>
      <c r="F122" s="175"/>
      <c r="G122" s="269" t="e">
        <f>-PV((G120/12),G119*12,(G112/G118/12))</f>
        <v>#DIV/0!</v>
      </c>
      <c r="H122" s="259"/>
    </row>
    <row r="123" spans="1:8" x14ac:dyDescent="0.3">
      <c r="A123" s="84"/>
      <c r="B123" s="270" t="s">
        <v>59</v>
      </c>
      <c r="C123" s="84"/>
      <c r="D123" s="84"/>
      <c r="E123" s="84"/>
      <c r="H123" s="84"/>
    </row>
  </sheetData>
  <sheetProtection algorithmName="SHA-512" hashValue="dEWk6+Emydj1U2z8WK2KMtAgDTCiPFhoE864T6gsNbUisEj9KWSONu86KU+HlrcHelhEFQXWzH3AUi7jGlOZ5Q==" saltValue="uN1q0yxfeZNk7bHnEiLvRQ==" spinCount="100000" sheet="1" selectLockedCells="1"/>
  <mergeCells count="52">
    <mergeCell ref="A53:F53"/>
    <mergeCell ref="B51:F51"/>
    <mergeCell ref="B48:D48"/>
    <mergeCell ref="B49:D49"/>
    <mergeCell ref="B50:D50"/>
    <mergeCell ref="A52:D52"/>
    <mergeCell ref="B43:D43"/>
    <mergeCell ref="B44:D44"/>
    <mergeCell ref="B45:D45"/>
    <mergeCell ref="B46:D46"/>
    <mergeCell ref="B47:D47"/>
    <mergeCell ref="B38:D38"/>
    <mergeCell ref="B39:D39"/>
    <mergeCell ref="B40:D40"/>
    <mergeCell ref="B41:D41"/>
    <mergeCell ref="B42:D42"/>
    <mergeCell ref="B33:D33"/>
    <mergeCell ref="B34:D34"/>
    <mergeCell ref="B35:D35"/>
    <mergeCell ref="B36:D36"/>
    <mergeCell ref="B37:D37"/>
    <mergeCell ref="B28:D28"/>
    <mergeCell ref="B29:D29"/>
    <mergeCell ref="B30:D30"/>
    <mergeCell ref="B31:D31"/>
    <mergeCell ref="B32:D32"/>
    <mergeCell ref="B22:D22"/>
    <mergeCell ref="B24:D24"/>
    <mergeCell ref="B25:D25"/>
    <mergeCell ref="B26:D26"/>
    <mergeCell ref="B27:D27"/>
    <mergeCell ref="B17:D17"/>
    <mergeCell ref="B18:D18"/>
    <mergeCell ref="B19:D19"/>
    <mergeCell ref="B20:D20"/>
    <mergeCell ref="B21:D21"/>
    <mergeCell ref="E54:F54"/>
    <mergeCell ref="A110:C110"/>
    <mergeCell ref="D110:E110"/>
    <mergeCell ref="G1:H1"/>
    <mergeCell ref="G2:H2"/>
    <mergeCell ref="C2:F2"/>
    <mergeCell ref="B14:D14"/>
    <mergeCell ref="B23:D23"/>
    <mergeCell ref="B16:D16"/>
    <mergeCell ref="B8:D8"/>
    <mergeCell ref="B9:D9"/>
    <mergeCell ref="B10:D10"/>
    <mergeCell ref="B11:D11"/>
    <mergeCell ref="B12:D12"/>
    <mergeCell ref="B13:D13"/>
    <mergeCell ref="B15:D15"/>
  </mergeCells>
  <phoneticPr fontId="0" type="noConversion"/>
  <pageMargins left="0.75" right="0.75" top="1.25" bottom="1" header="0.5" footer="0.5"/>
  <pageSetup orientation="portrait" r:id="rId1"/>
  <headerFooter alignWithMargins="0">
    <oddHeader xml:space="preserve">&amp;C&amp;"-,Bold"&amp;12 2026 HOME-ARP RENTAL HOUSING DEVELOPMENT PROGRAM
TENNESSEE HOUSING DEVELOPMENT AGENCY
PART 6- OPERATING BUDGET
</oddHeader>
    <oddFooter>&amp;C2026 HOME-ARP Application - Operating Budget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A5C0F-C51E-44AC-8B5A-7271D0E9970E}">
  <sheetPr>
    <pageSetUpPr fitToPage="1"/>
  </sheetPr>
  <dimension ref="A1:M64"/>
  <sheetViews>
    <sheetView view="pageLayout" topLeftCell="B13" zoomScale="88" zoomScaleNormal="100" zoomScalePageLayoutView="88" workbookViewId="0">
      <selection activeCell="N43" sqref="N43"/>
    </sheetView>
  </sheetViews>
  <sheetFormatPr defaultColWidth="8.88671875" defaultRowHeight="15.6" x14ac:dyDescent="0.3"/>
  <cols>
    <col min="1" max="1" width="15.44140625" style="59" customWidth="1"/>
    <col min="2" max="2" width="13.33203125" style="59" customWidth="1"/>
    <col min="3" max="3" width="20.33203125" style="59" customWidth="1"/>
    <col min="4" max="4" width="22.44140625" style="59" customWidth="1"/>
    <col min="5" max="5" width="20.5546875" style="59" customWidth="1"/>
    <col min="6" max="6" width="21.6640625" style="59" customWidth="1"/>
    <col min="7" max="7" width="20.33203125" style="59" customWidth="1"/>
    <col min="8" max="8" width="20" style="59" customWidth="1"/>
    <col min="9" max="9" width="20.33203125" style="59" customWidth="1"/>
    <col min="10" max="10" width="19.44140625" style="59" customWidth="1"/>
    <col min="11" max="11" width="17" style="59" customWidth="1"/>
    <col min="12" max="12" width="18.33203125" style="59" customWidth="1"/>
    <col min="13" max="13" width="9.6640625" style="59" hidden="1" customWidth="1"/>
    <col min="14" max="22" width="9.6640625" style="59" bestFit="1" customWidth="1"/>
    <col min="23" max="16384" width="8.88671875" style="59"/>
  </cols>
  <sheetData>
    <row r="1" spans="1:13" x14ac:dyDescent="0.3">
      <c r="A1" s="593" t="s">
        <v>759</v>
      </c>
      <c r="B1" s="594"/>
      <c r="C1" s="594"/>
      <c r="D1" s="594"/>
      <c r="E1" s="594"/>
      <c r="F1" s="594"/>
      <c r="G1" s="84"/>
      <c r="H1" s="84"/>
      <c r="I1" s="84"/>
      <c r="J1" s="84"/>
      <c r="K1" s="84"/>
      <c r="L1" s="84"/>
    </row>
    <row r="2" spans="1:13" x14ac:dyDescent="0.3">
      <c r="A2" s="84"/>
      <c r="B2" s="84"/>
      <c r="C2" s="84"/>
      <c r="D2" s="84"/>
      <c r="E2" s="84"/>
      <c r="F2" s="84"/>
      <c r="G2" s="595" t="s">
        <v>51</v>
      </c>
      <c r="H2" s="596"/>
      <c r="I2" s="596"/>
      <c r="J2" s="597"/>
      <c r="K2" s="84"/>
      <c r="L2" s="84"/>
    </row>
    <row r="3" spans="1:13" x14ac:dyDescent="0.3">
      <c r="A3" s="84" t="s">
        <v>778</v>
      </c>
      <c r="B3" s="564"/>
      <c r="C3" s="565"/>
      <c r="D3" s="565"/>
      <c r="E3" s="566"/>
      <c r="F3" s="84" t="s">
        <v>971</v>
      </c>
      <c r="G3" s="147"/>
      <c r="H3" s="148"/>
      <c r="I3" s="148"/>
      <c r="J3" s="148"/>
      <c r="K3" s="148"/>
      <c r="L3" s="88"/>
    </row>
    <row r="4" spans="1:13" x14ac:dyDescent="0.3">
      <c r="A4" s="84" t="s">
        <v>25</v>
      </c>
      <c r="B4" s="220">
        <v>0.01</v>
      </c>
      <c r="C4" s="84"/>
      <c r="D4" s="84" t="s">
        <v>26</v>
      </c>
      <c r="E4" s="84"/>
      <c r="F4" s="220">
        <v>0.01</v>
      </c>
      <c r="G4" s="84"/>
      <c r="H4" s="84"/>
      <c r="I4" s="84"/>
      <c r="J4" s="84"/>
      <c r="K4" s="84"/>
      <c r="L4" s="84"/>
      <c r="M4" s="364">
        <v>0.01</v>
      </c>
    </row>
    <row r="5" spans="1:13" x14ac:dyDescent="0.3">
      <c r="A5" s="84"/>
      <c r="B5" s="84"/>
      <c r="C5" s="84"/>
      <c r="D5" s="84"/>
      <c r="E5" s="84"/>
      <c r="F5" s="84"/>
      <c r="G5" s="84"/>
      <c r="H5" s="84"/>
      <c r="I5" s="84"/>
      <c r="J5" s="84"/>
      <c r="K5" s="84"/>
      <c r="L5" s="84"/>
      <c r="M5" s="364">
        <v>0.02</v>
      </c>
    </row>
    <row r="6" spans="1:13" x14ac:dyDescent="0.3">
      <c r="A6" s="84"/>
      <c r="B6" s="84"/>
      <c r="C6" s="84"/>
      <c r="D6" s="84"/>
      <c r="E6" s="84"/>
      <c r="F6" s="84"/>
      <c r="G6" s="84"/>
      <c r="H6" s="84"/>
      <c r="I6" s="84"/>
      <c r="J6" s="84"/>
      <c r="K6" s="84"/>
      <c r="L6" s="84"/>
      <c r="M6" s="364">
        <v>0.03</v>
      </c>
    </row>
    <row r="7" spans="1:13" x14ac:dyDescent="0.3">
      <c r="A7" s="79" t="s">
        <v>0</v>
      </c>
      <c r="B7" s="84"/>
      <c r="C7" s="173" t="s">
        <v>29</v>
      </c>
      <c r="D7" s="173" t="s">
        <v>30</v>
      </c>
      <c r="E7" s="173" t="s">
        <v>31</v>
      </c>
      <c r="F7" s="173" t="s">
        <v>32</v>
      </c>
      <c r="G7" s="173" t="s">
        <v>33</v>
      </c>
      <c r="H7" s="173" t="s">
        <v>34</v>
      </c>
      <c r="I7" s="173" t="s">
        <v>35</v>
      </c>
      <c r="J7" s="173" t="s">
        <v>36</v>
      </c>
      <c r="K7" s="173" t="s">
        <v>37</v>
      </c>
      <c r="L7" s="173" t="s">
        <v>38</v>
      </c>
      <c r="M7" s="364">
        <v>0.04</v>
      </c>
    </row>
    <row r="8" spans="1:13" s="224" customFormat="1" x14ac:dyDescent="0.3">
      <c r="A8" s="221" t="s">
        <v>972</v>
      </c>
      <c r="B8" s="222"/>
      <c r="C8" s="223">
        <f>'Part 6 - Operating Budget'!G58</f>
        <v>0</v>
      </c>
      <c r="D8" s="223">
        <f t="shared" ref="D8:L8" si="0">ROUND((C8*(1+$B$4)),0)</f>
        <v>0</v>
      </c>
      <c r="E8" s="223">
        <f t="shared" si="0"/>
        <v>0</v>
      </c>
      <c r="F8" s="223">
        <f t="shared" si="0"/>
        <v>0</v>
      </c>
      <c r="G8" s="223">
        <f t="shared" si="0"/>
        <v>0</v>
      </c>
      <c r="H8" s="223">
        <f t="shared" si="0"/>
        <v>0</v>
      </c>
      <c r="I8" s="223">
        <f t="shared" si="0"/>
        <v>0</v>
      </c>
      <c r="J8" s="223">
        <f t="shared" si="0"/>
        <v>0</v>
      </c>
      <c r="K8" s="223">
        <f t="shared" si="0"/>
        <v>0</v>
      </c>
      <c r="L8" s="223">
        <f t="shared" si="0"/>
        <v>0</v>
      </c>
      <c r="M8" s="365">
        <v>0.05</v>
      </c>
    </row>
    <row r="9" spans="1:13" x14ac:dyDescent="0.3">
      <c r="A9" s="84"/>
      <c r="B9" s="84"/>
      <c r="C9" s="182"/>
      <c r="D9" s="182"/>
      <c r="E9" s="182"/>
      <c r="F9" s="182"/>
      <c r="G9" s="182"/>
      <c r="H9" s="182"/>
      <c r="I9" s="182"/>
      <c r="J9" s="182"/>
      <c r="K9" s="182"/>
      <c r="L9" s="182"/>
    </row>
    <row r="10" spans="1:13" x14ac:dyDescent="0.3">
      <c r="A10" s="79" t="s">
        <v>5</v>
      </c>
      <c r="B10" s="84"/>
      <c r="C10" s="182"/>
      <c r="D10" s="182"/>
      <c r="E10" s="182"/>
      <c r="F10" s="182"/>
      <c r="G10" s="182"/>
      <c r="H10" s="182"/>
      <c r="I10" s="182"/>
      <c r="J10" s="182"/>
      <c r="K10" s="182"/>
      <c r="L10" s="182"/>
    </row>
    <row r="11" spans="1:13" x14ac:dyDescent="0.3">
      <c r="A11" s="203" t="s">
        <v>937</v>
      </c>
      <c r="B11" s="204"/>
      <c r="C11" s="205">
        <f>'Part 6 - Operating Budget'!G71</f>
        <v>0</v>
      </c>
      <c r="D11" s="205">
        <f t="shared" ref="D11:L11" si="1">ROUND((C11*(1+$F$4)),0)</f>
        <v>0</v>
      </c>
      <c r="E11" s="205">
        <f t="shared" si="1"/>
        <v>0</v>
      </c>
      <c r="F11" s="205">
        <f t="shared" si="1"/>
        <v>0</v>
      </c>
      <c r="G11" s="205">
        <f t="shared" si="1"/>
        <v>0</v>
      </c>
      <c r="H11" s="205">
        <f t="shared" si="1"/>
        <v>0</v>
      </c>
      <c r="I11" s="205">
        <f t="shared" si="1"/>
        <v>0</v>
      </c>
      <c r="J11" s="205">
        <f t="shared" si="1"/>
        <v>0</v>
      </c>
      <c r="K11" s="205">
        <f t="shared" si="1"/>
        <v>0</v>
      </c>
      <c r="L11" s="205">
        <f t="shared" si="1"/>
        <v>0</v>
      </c>
    </row>
    <row r="12" spans="1:13" x14ac:dyDescent="0.3">
      <c r="A12" s="183" t="s">
        <v>973</v>
      </c>
      <c r="B12" s="225"/>
      <c r="C12" s="226">
        <f>'Part 6 - Operating Budget'!G77</f>
        <v>0</v>
      </c>
      <c r="D12" s="226">
        <f>ROUND((C12*(1+$F$4)),0)</f>
        <v>0</v>
      </c>
      <c r="E12" s="226">
        <f t="shared" ref="E12:L12" si="2">ROUND((D12*(1+$F$4)),0)</f>
        <v>0</v>
      </c>
      <c r="F12" s="226">
        <f t="shared" si="2"/>
        <v>0</v>
      </c>
      <c r="G12" s="226">
        <f t="shared" si="2"/>
        <v>0</v>
      </c>
      <c r="H12" s="226">
        <f t="shared" si="2"/>
        <v>0</v>
      </c>
      <c r="I12" s="226">
        <f t="shared" si="2"/>
        <v>0</v>
      </c>
      <c r="J12" s="226">
        <f t="shared" si="2"/>
        <v>0</v>
      </c>
      <c r="K12" s="226">
        <f t="shared" si="2"/>
        <v>0</v>
      </c>
      <c r="L12" s="226">
        <f t="shared" si="2"/>
        <v>0</v>
      </c>
    </row>
    <row r="13" spans="1:13" x14ac:dyDescent="0.3">
      <c r="A13" s="203" t="s">
        <v>974</v>
      </c>
      <c r="B13" s="204"/>
      <c r="C13" s="205">
        <f>'Part 6 - Operating Budget'!G86</f>
        <v>0</v>
      </c>
      <c r="D13" s="205">
        <f t="shared" ref="D13:L13" si="3">ROUND((C13*(1+$F$4)),0)</f>
        <v>0</v>
      </c>
      <c r="E13" s="205">
        <f t="shared" si="3"/>
        <v>0</v>
      </c>
      <c r="F13" s="205">
        <f t="shared" si="3"/>
        <v>0</v>
      </c>
      <c r="G13" s="205">
        <f t="shared" si="3"/>
        <v>0</v>
      </c>
      <c r="H13" s="205">
        <f t="shared" si="3"/>
        <v>0</v>
      </c>
      <c r="I13" s="205">
        <f t="shared" si="3"/>
        <v>0</v>
      </c>
      <c r="J13" s="205">
        <f t="shared" si="3"/>
        <v>0</v>
      </c>
      <c r="K13" s="205">
        <f t="shared" si="3"/>
        <v>0</v>
      </c>
      <c r="L13" s="205">
        <f t="shared" si="3"/>
        <v>0</v>
      </c>
    </row>
    <row r="14" spans="1:13" x14ac:dyDescent="0.3">
      <c r="A14" s="183" t="s">
        <v>975</v>
      </c>
      <c r="B14" s="225"/>
      <c r="C14" s="226">
        <f>'Part 6 - Operating Budget'!G96</f>
        <v>0</v>
      </c>
      <c r="D14" s="226">
        <f t="shared" ref="D14:L14" si="4">ROUND((C14*(1+$F$4)),0)</f>
        <v>0</v>
      </c>
      <c r="E14" s="226">
        <f t="shared" si="4"/>
        <v>0</v>
      </c>
      <c r="F14" s="226">
        <f t="shared" si="4"/>
        <v>0</v>
      </c>
      <c r="G14" s="226">
        <f t="shared" si="4"/>
        <v>0</v>
      </c>
      <c r="H14" s="226">
        <f t="shared" si="4"/>
        <v>0</v>
      </c>
      <c r="I14" s="226">
        <f t="shared" si="4"/>
        <v>0</v>
      </c>
      <c r="J14" s="226">
        <f t="shared" si="4"/>
        <v>0</v>
      </c>
      <c r="K14" s="226">
        <f t="shared" si="4"/>
        <v>0</v>
      </c>
      <c r="L14" s="226">
        <f t="shared" si="4"/>
        <v>0</v>
      </c>
    </row>
    <row r="15" spans="1:13" x14ac:dyDescent="0.3">
      <c r="A15" s="203" t="s">
        <v>976</v>
      </c>
      <c r="B15" s="204"/>
      <c r="C15" s="205">
        <f>'Part 6 - Operating Budget'!G101</f>
        <v>0</v>
      </c>
      <c r="D15" s="205">
        <f t="shared" ref="D15:L15" si="5">ROUND((C15*(1+$F$4)),0)</f>
        <v>0</v>
      </c>
      <c r="E15" s="205">
        <f t="shared" si="5"/>
        <v>0</v>
      </c>
      <c r="F15" s="205">
        <f t="shared" si="5"/>
        <v>0</v>
      </c>
      <c r="G15" s="205">
        <f t="shared" si="5"/>
        <v>0</v>
      </c>
      <c r="H15" s="205">
        <f t="shared" si="5"/>
        <v>0</v>
      </c>
      <c r="I15" s="205">
        <f t="shared" si="5"/>
        <v>0</v>
      </c>
      <c r="J15" s="205">
        <f t="shared" si="5"/>
        <v>0</v>
      </c>
      <c r="K15" s="205">
        <f t="shared" si="5"/>
        <v>0</v>
      </c>
      <c r="L15" s="205">
        <f t="shared" si="5"/>
        <v>0</v>
      </c>
    </row>
    <row r="16" spans="1:13" s="229" customFormat="1" x14ac:dyDescent="0.3">
      <c r="A16" s="185" t="s">
        <v>28</v>
      </c>
      <c r="B16" s="227"/>
      <c r="C16" s="228">
        <f t="shared" ref="C16:L16" si="6">SUM(C11:C15)</f>
        <v>0</v>
      </c>
      <c r="D16" s="228">
        <f t="shared" si="6"/>
        <v>0</v>
      </c>
      <c r="E16" s="228">
        <f t="shared" si="6"/>
        <v>0</v>
      </c>
      <c r="F16" s="228">
        <f t="shared" si="6"/>
        <v>0</v>
      </c>
      <c r="G16" s="228">
        <f t="shared" si="6"/>
        <v>0</v>
      </c>
      <c r="H16" s="228">
        <f t="shared" si="6"/>
        <v>0</v>
      </c>
      <c r="I16" s="228">
        <f t="shared" si="6"/>
        <v>0</v>
      </c>
      <c r="J16" s="228">
        <f t="shared" si="6"/>
        <v>0</v>
      </c>
      <c r="K16" s="228">
        <f t="shared" si="6"/>
        <v>0</v>
      </c>
      <c r="L16" s="228">
        <f t="shared" si="6"/>
        <v>0</v>
      </c>
    </row>
    <row r="17" spans="1:12" x14ac:dyDescent="0.3">
      <c r="A17" s="84"/>
      <c r="B17" s="84"/>
      <c r="C17" s="182"/>
      <c r="D17" s="182"/>
      <c r="E17" s="182"/>
      <c r="F17" s="182"/>
      <c r="G17" s="182"/>
      <c r="H17" s="182"/>
      <c r="I17" s="182"/>
      <c r="J17" s="182"/>
      <c r="K17" s="182"/>
      <c r="L17" s="182"/>
    </row>
    <row r="18" spans="1:12" x14ac:dyDescent="0.3">
      <c r="A18" s="203" t="s">
        <v>977</v>
      </c>
      <c r="B18" s="204"/>
      <c r="C18" s="205">
        <f t="shared" ref="C18:L18" si="7">C8-C16</f>
        <v>0</v>
      </c>
      <c r="D18" s="205">
        <f t="shared" si="7"/>
        <v>0</v>
      </c>
      <c r="E18" s="205">
        <f t="shared" si="7"/>
        <v>0</v>
      </c>
      <c r="F18" s="205">
        <f t="shared" si="7"/>
        <v>0</v>
      </c>
      <c r="G18" s="205">
        <f t="shared" si="7"/>
        <v>0</v>
      </c>
      <c r="H18" s="205">
        <f t="shared" si="7"/>
        <v>0</v>
      </c>
      <c r="I18" s="205">
        <f t="shared" si="7"/>
        <v>0</v>
      </c>
      <c r="J18" s="205">
        <f t="shared" si="7"/>
        <v>0</v>
      </c>
      <c r="K18" s="205">
        <f t="shared" si="7"/>
        <v>0</v>
      </c>
      <c r="L18" s="205">
        <f t="shared" si="7"/>
        <v>0</v>
      </c>
    </row>
    <row r="19" spans="1:12" x14ac:dyDescent="0.3">
      <c r="A19" s="84"/>
      <c r="B19" s="84"/>
      <c r="C19" s="182"/>
      <c r="D19" s="182"/>
      <c r="E19" s="182"/>
      <c r="F19" s="182"/>
      <c r="G19" s="182"/>
      <c r="H19" s="182"/>
      <c r="I19" s="182"/>
      <c r="J19" s="182"/>
      <c r="K19" s="182"/>
      <c r="L19" s="182"/>
    </row>
    <row r="20" spans="1:12" x14ac:dyDescent="0.3">
      <c r="A20" s="183" t="s">
        <v>978</v>
      </c>
      <c r="B20" s="225"/>
      <c r="C20" s="226">
        <f>'Part 6 - Operating Budget'!G110+'Part 6 - Operating Budget'!G111</f>
        <v>0</v>
      </c>
      <c r="D20" s="226">
        <f t="shared" ref="D20:L20" si="8">C20* (1+0.03)</f>
        <v>0</v>
      </c>
      <c r="E20" s="226">
        <f t="shared" si="8"/>
        <v>0</v>
      </c>
      <c r="F20" s="226">
        <f t="shared" si="8"/>
        <v>0</v>
      </c>
      <c r="G20" s="226">
        <f t="shared" si="8"/>
        <v>0</v>
      </c>
      <c r="H20" s="226">
        <f t="shared" si="8"/>
        <v>0</v>
      </c>
      <c r="I20" s="226">
        <f t="shared" si="8"/>
        <v>0</v>
      </c>
      <c r="J20" s="226">
        <f t="shared" si="8"/>
        <v>0</v>
      </c>
      <c r="K20" s="226">
        <f t="shared" si="8"/>
        <v>0</v>
      </c>
      <c r="L20" s="226">
        <f t="shared" si="8"/>
        <v>0</v>
      </c>
    </row>
    <row r="21" spans="1:12" x14ac:dyDescent="0.3">
      <c r="A21" s="203" t="s">
        <v>44</v>
      </c>
      <c r="B21" s="204"/>
      <c r="C21" s="230" t="e">
        <f>ROUND('Part 6 - Operating Budget'!G113,4)</f>
        <v>#DIV/0!</v>
      </c>
      <c r="D21" s="230" t="e">
        <f t="shared" ref="D21:L21" si="9">+C21</f>
        <v>#DIV/0!</v>
      </c>
      <c r="E21" s="230" t="e">
        <f t="shared" si="9"/>
        <v>#DIV/0!</v>
      </c>
      <c r="F21" s="230" t="e">
        <f t="shared" si="9"/>
        <v>#DIV/0!</v>
      </c>
      <c r="G21" s="230" t="e">
        <f t="shared" si="9"/>
        <v>#DIV/0!</v>
      </c>
      <c r="H21" s="230" t="e">
        <f t="shared" si="9"/>
        <v>#DIV/0!</v>
      </c>
      <c r="I21" s="230" t="e">
        <f t="shared" si="9"/>
        <v>#DIV/0!</v>
      </c>
      <c r="J21" s="230" t="e">
        <f t="shared" si="9"/>
        <v>#DIV/0!</v>
      </c>
      <c r="K21" s="230" t="e">
        <f t="shared" si="9"/>
        <v>#DIV/0!</v>
      </c>
      <c r="L21" s="230" t="e">
        <f t="shared" si="9"/>
        <v>#DIV/0!</v>
      </c>
    </row>
    <row r="22" spans="1:12" x14ac:dyDescent="0.3">
      <c r="A22" s="84"/>
      <c r="B22" s="84"/>
      <c r="C22" s="84"/>
      <c r="D22" s="84"/>
      <c r="E22" s="84"/>
      <c r="F22" s="84"/>
      <c r="G22" s="84"/>
      <c r="H22" s="84"/>
      <c r="I22" s="84"/>
      <c r="J22" s="84"/>
      <c r="K22" s="84"/>
      <c r="L22" s="84"/>
    </row>
    <row r="23" spans="1:12" s="117" customFormat="1" x14ac:dyDescent="0.3">
      <c r="A23" s="206" t="s">
        <v>54</v>
      </c>
      <c r="B23" s="207"/>
      <c r="C23" s="208" t="e">
        <f t="shared" ref="C23:L23" si="10">C18-C20-C21</f>
        <v>#DIV/0!</v>
      </c>
      <c r="D23" s="208" t="e">
        <f t="shared" si="10"/>
        <v>#DIV/0!</v>
      </c>
      <c r="E23" s="208" t="e">
        <f t="shared" si="10"/>
        <v>#DIV/0!</v>
      </c>
      <c r="F23" s="208" t="e">
        <f t="shared" si="10"/>
        <v>#DIV/0!</v>
      </c>
      <c r="G23" s="208" t="e">
        <f t="shared" si="10"/>
        <v>#DIV/0!</v>
      </c>
      <c r="H23" s="208" t="e">
        <f t="shared" si="10"/>
        <v>#DIV/0!</v>
      </c>
      <c r="I23" s="208" t="e">
        <f t="shared" si="10"/>
        <v>#DIV/0!</v>
      </c>
      <c r="J23" s="208" t="e">
        <f t="shared" si="10"/>
        <v>#DIV/0!</v>
      </c>
      <c r="K23" s="208" t="e">
        <f t="shared" si="10"/>
        <v>#DIV/0!</v>
      </c>
      <c r="L23" s="208" t="e">
        <f t="shared" si="10"/>
        <v>#DIV/0!</v>
      </c>
    </row>
    <row r="24" spans="1:12" x14ac:dyDescent="0.3">
      <c r="A24" s="84"/>
      <c r="B24" s="84"/>
      <c r="C24" s="84"/>
      <c r="D24" s="84"/>
      <c r="E24" s="84"/>
      <c r="F24" s="84"/>
      <c r="G24" s="84"/>
      <c r="H24" s="84"/>
      <c r="I24" s="84"/>
      <c r="J24" s="84"/>
      <c r="K24" s="84"/>
      <c r="L24" s="84"/>
    </row>
    <row r="25" spans="1:12" x14ac:dyDescent="0.3">
      <c r="A25" s="84"/>
      <c r="B25" s="84"/>
      <c r="C25" s="84"/>
      <c r="D25" s="84"/>
      <c r="E25" s="84"/>
      <c r="F25" s="84"/>
      <c r="G25" s="84"/>
      <c r="H25" s="84"/>
      <c r="I25" s="84"/>
      <c r="J25" s="84"/>
      <c r="K25" s="84"/>
      <c r="L25" s="84"/>
    </row>
    <row r="26" spans="1:12" s="117" customFormat="1" x14ac:dyDescent="0.3">
      <c r="A26" s="79" t="s">
        <v>0</v>
      </c>
      <c r="B26" s="79"/>
      <c r="C26" s="173" t="s">
        <v>39</v>
      </c>
      <c r="D26" s="173" t="s">
        <v>40</v>
      </c>
      <c r="E26" s="173" t="s">
        <v>41</v>
      </c>
      <c r="F26" s="172" t="s">
        <v>42</v>
      </c>
      <c r="G26" s="173" t="s">
        <v>43</v>
      </c>
      <c r="H26" s="209"/>
      <c r="I26" s="209"/>
      <c r="J26" s="209"/>
      <c r="K26" s="209"/>
      <c r="L26" s="209"/>
    </row>
    <row r="27" spans="1:12" s="224" customFormat="1" x14ac:dyDescent="0.3">
      <c r="A27" s="221" t="s">
        <v>972</v>
      </c>
      <c r="B27" s="222"/>
      <c r="C27" s="223">
        <f>ROUND((L8*(1+$B$4)),0)</f>
        <v>0</v>
      </c>
      <c r="D27" s="223">
        <f>ROUND((C27*(1+$B$4)),0)</f>
        <v>0</v>
      </c>
      <c r="E27" s="223">
        <f>ROUND((D27*(1+$B$4)),0)</f>
        <v>0</v>
      </c>
      <c r="F27" s="231">
        <f>ROUND((E27*(1+$B$4)),0)</f>
        <v>0</v>
      </c>
      <c r="G27" s="223">
        <f>ROUND((F27*(1+$B$4)),0)</f>
        <v>0</v>
      </c>
      <c r="H27" s="232"/>
      <c r="I27" s="232"/>
      <c r="J27" s="232"/>
      <c r="K27" s="232"/>
      <c r="L27" s="232"/>
    </row>
    <row r="28" spans="1:12" x14ac:dyDescent="0.3">
      <c r="A28" s="84"/>
      <c r="B28" s="84"/>
      <c r="C28" s="182"/>
      <c r="D28" s="182"/>
      <c r="E28" s="182"/>
      <c r="F28" s="182"/>
      <c r="G28" s="226"/>
      <c r="H28" s="211"/>
      <c r="I28" s="211"/>
      <c r="J28" s="211"/>
      <c r="K28" s="211"/>
      <c r="L28" s="211"/>
    </row>
    <row r="29" spans="1:12" x14ac:dyDescent="0.3">
      <c r="A29" s="79" t="s">
        <v>5</v>
      </c>
      <c r="B29" s="84"/>
      <c r="C29" s="182"/>
      <c r="D29" s="182"/>
      <c r="E29" s="182"/>
      <c r="F29" s="182"/>
      <c r="G29" s="226"/>
      <c r="H29" s="211"/>
      <c r="I29" s="211"/>
      <c r="J29" s="211"/>
      <c r="K29" s="211"/>
      <c r="L29" s="211"/>
    </row>
    <row r="30" spans="1:12" x14ac:dyDescent="0.3">
      <c r="A30" s="203" t="s">
        <v>937</v>
      </c>
      <c r="B30" s="204"/>
      <c r="C30" s="205">
        <f>ROUND((L11*(1+$F$4)),0)</f>
        <v>0</v>
      </c>
      <c r="D30" s="205">
        <f t="shared" ref="D30:G34" si="11">ROUND((C30*(1+$F$4)),0)</f>
        <v>0</v>
      </c>
      <c r="E30" s="205">
        <f t="shared" si="11"/>
        <v>0</v>
      </c>
      <c r="F30" s="210">
        <f t="shared" si="11"/>
        <v>0</v>
      </c>
      <c r="G30" s="205">
        <f t="shared" si="11"/>
        <v>0</v>
      </c>
      <c r="H30" s="211"/>
      <c r="I30" s="211"/>
      <c r="J30" s="211"/>
      <c r="K30" s="211"/>
      <c r="L30" s="211"/>
    </row>
    <row r="31" spans="1:12" x14ac:dyDescent="0.3">
      <c r="A31" s="183" t="s">
        <v>973</v>
      </c>
      <c r="B31" s="225"/>
      <c r="C31" s="226">
        <f>ROUND((L12*(1+$F$4)),0)</f>
        <v>0</v>
      </c>
      <c r="D31" s="226">
        <f t="shared" si="11"/>
        <v>0</v>
      </c>
      <c r="E31" s="226">
        <f t="shared" si="11"/>
        <v>0</v>
      </c>
      <c r="F31" s="233">
        <f t="shared" si="11"/>
        <v>0</v>
      </c>
      <c r="G31" s="226">
        <f t="shared" si="11"/>
        <v>0</v>
      </c>
      <c r="H31" s="211"/>
      <c r="I31" s="211"/>
      <c r="J31" s="211"/>
      <c r="K31" s="211"/>
      <c r="L31" s="211"/>
    </row>
    <row r="32" spans="1:12" x14ac:dyDescent="0.3">
      <c r="A32" s="203" t="s">
        <v>974</v>
      </c>
      <c r="B32" s="204"/>
      <c r="C32" s="205">
        <f>ROUND((L13*(1+$F$4)),0)</f>
        <v>0</v>
      </c>
      <c r="D32" s="205">
        <f t="shared" si="11"/>
        <v>0</v>
      </c>
      <c r="E32" s="205">
        <f t="shared" si="11"/>
        <v>0</v>
      </c>
      <c r="F32" s="210">
        <f t="shared" si="11"/>
        <v>0</v>
      </c>
      <c r="G32" s="205">
        <f t="shared" si="11"/>
        <v>0</v>
      </c>
      <c r="H32" s="211"/>
      <c r="I32" s="211"/>
      <c r="J32" s="211"/>
      <c r="K32" s="211"/>
      <c r="L32" s="211"/>
    </row>
    <row r="33" spans="1:12" x14ac:dyDescent="0.3">
      <c r="A33" s="183" t="s">
        <v>27</v>
      </c>
      <c r="B33" s="225"/>
      <c r="C33" s="226">
        <f>ROUND((L14*(1+$F$4)),0)</f>
        <v>0</v>
      </c>
      <c r="D33" s="226">
        <f t="shared" si="11"/>
        <v>0</v>
      </c>
      <c r="E33" s="226">
        <f t="shared" si="11"/>
        <v>0</v>
      </c>
      <c r="F33" s="233">
        <f t="shared" si="11"/>
        <v>0</v>
      </c>
      <c r="G33" s="226">
        <f t="shared" si="11"/>
        <v>0</v>
      </c>
      <c r="H33" s="211"/>
      <c r="I33" s="211"/>
      <c r="J33" s="211"/>
      <c r="K33" s="211"/>
      <c r="L33" s="211"/>
    </row>
    <row r="34" spans="1:12" x14ac:dyDescent="0.3">
      <c r="A34" s="203" t="s">
        <v>976</v>
      </c>
      <c r="B34" s="204"/>
      <c r="C34" s="205">
        <f>ROUND((L15*(1+$F$4)),0)</f>
        <v>0</v>
      </c>
      <c r="D34" s="205">
        <f t="shared" si="11"/>
        <v>0</v>
      </c>
      <c r="E34" s="205">
        <f t="shared" si="11"/>
        <v>0</v>
      </c>
      <c r="F34" s="210">
        <f t="shared" si="11"/>
        <v>0</v>
      </c>
      <c r="G34" s="205">
        <f t="shared" si="11"/>
        <v>0</v>
      </c>
      <c r="H34" s="211"/>
      <c r="I34" s="211"/>
      <c r="J34" s="211"/>
      <c r="K34" s="211"/>
      <c r="L34" s="211"/>
    </row>
    <row r="35" spans="1:12" s="229" customFormat="1" x14ac:dyDescent="0.3">
      <c r="A35" s="185" t="s">
        <v>28</v>
      </c>
      <c r="B35" s="227"/>
      <c r="C35" s="228">
        <f>SUM(C30:C34)</f>
        <v>0</v>
      </c>
      <c r="D35" s="228">
        <f>SUM(D30:D34)</f>
        <v>0</v>
      </c>
      <c r="E35" s="228">
        <f>SUM(E30:E34)</f>
        <v>0</v>
      </c>
      <c r="F35" s="234">
        <f>SUM(F30:F34)</f>
        <v>0</v>
      </c>
      <c r="G35" s="228">
        <f>SUM(G30:G34)</f>
        <v>0</v>
      </c>
      <c r="H35" s="235"/>
      <c r="I35" s="235"/>
      <c r="J35" s="235"/>
      <c r="K35" s="235"/>
      <c r="L35" s="235"/>
    </row>
    <row r="36" spans="1:12" x14ac:dyDescent="0.3">
      <c r="A36" s="84"/>
      <c r="B36" s="84"/>
      <c r="C36" s="182"/>
      <c r="D36" s="182"/>
      <c r="E36" s="182"/>
      <c r="F36" s="182"/>
      <c r="G36" s="236"/>
      <c r="H36" s="211"/>
      <c r="I36" s="211"/>
      <c r="J36" s="211"/>
      <c r="K36" s="211"/>
      <c r="L36" s="211"/>
    </row>
    <row r="37" spans="1:12" x14ac:dyDescent="0.3">
      <c r="A37" s="84"/>
      <c r="B37" s="84"/>
      <c r="C37" s="182"/>
      <c r="D37" s="182"/>
      <c r="E37" s="182"/>
      <c r="F37" s="182"/>
      <c r="G37" s="237"/>
      <c r="H37" s="211"/>
      <c r="I37" s="211"/>
      <c r="J37" s="211"/>
      <c r="K37" s="211"/>
      <c r="L37" s="211"/>
    </row>
    <row r="38" spans="1:12" x14ac:dyDescent="0.3">
      <c r="A38" s="203" t="s">
        <v>977</v>
      </c>
      <c r="B38" s="204"/>
      <c r="C38" s="205">
        <f>C27-C35</f>
        <v>0</v>
      </c>
      <c r="D38" s="205">
        <f>D27-D35</f>
        <v>0</v>
      </c>
      <c r="E38" s="205">
        <f>E27-E35</f>
        <v>0</v>
      </c>
      <c r="F38" s="210">
        <f>F27-F35</f>
        <v>0</v>
      </c>
      <c r="G38" s="205">
        <f>G27-G35</f>
        <v>0</v>
      </c>
      <c r="H38" s="211"/>
      <c r="I38" s="211"/>
      <c r="J38" s="211"/>
      <c r="K38" s="211"/>
      <c r="L38" s="211"/>
    </row>
    <row r="39" spans="1:12" x14ac:dyDescent="0.3">
      <c r="A39" s="84"/>
      <c r="B39" s="84"/>
      <c r="C39" s="182"/>
      <c r="D39" s="182"/>
      <c r="E39" s="182"/>
      <c r="F39" s="182"/>
      <c r="G39" s="226"/>
      <c r="H39" s="211"/>
      <c r="I39" s="211"/>
      <c r="J39" s="211"/>
      <c r="K39" s="211"/>
      <c r="L39" s="211"/>
    </row>
    <row r="40" spans="1:12" x14ac:dyDescent="0.3">
      <c r="A40" s="183" t="s">
        <v>978</v>
      </c>
      <c r="B40" s="225"/>
      <c r="C40" s="226">
        <f>L20*(1+0.03)</f>
        <v>0</v>
      </c>
      <c r="D40" s="226">
        <f>C40*(1+0.03)</f>
        <v>0</v>
      </c>
      <c r="E40" s="226">
        <f>D40*(1+0.03)</f>
        <v>0</v>
      </c>
      <c r="F40" s="233">
        <f>E40*(1+0.03)</f>
        <v>0</v>
      </c>
      <c r="G40" s="226">
        <f>F40*(1+0.03)</f>
        <v>0</v>
      </c>
      <c r="H40" s="211"/>
      <c r="I40" s="211"/>
      <c r="J40" s="211"/>
      <c r="K40" s="211"/>
      <c r="L40" s="211"/>
    </row>
    <row r="41" spans="1:12" x14ac:dyDescent="0.3">
      <c r="A41" s="203" t="s">
        <v>44</v>
      </c>
      <c r="B41" s="204"/>
      <c r="C41" s="230" t="e">
        <f>+L21</f>
        <v>#DIV/0!</v>
      </c>
      <c r="D41" s="230" t="e">
        <f>+C41</f>
        <v>#DIV/0!</v>
      </c>
      <c r="E41" s="230" t="e">
        <f>+D41</f>
        <v>#DIV/0!</v>
      </c>
      <c r="F41" s="238" t="e">
        <f>+E41</f>
        <v>#DIV/0!</v>
      </c>
      <c r="G41" s="230" t="e">
        <f>+F41</f>
        <v>#DIV/0!</v>
      </c>
      <c r="H41" s="239"/>
      <c r="I41" s="239"/>
      <c r="J41" s="239"/>
      <c r="K41" s="239"/>
      <c r="L41" s="239"/>
    </row>
    <row r="42" spans="1:12" x14ac:dyDescent="0.3">
      <c r="A42" s="84"/>
      <c r="B42" s="84"/>
      <c r="C42" s="84"/>
      <c r="D42" s="84"/>
      <c r="E42" s="84"/>
      <c r="F42" s="84"/>
      <c r="G42" s="152"/>
      <c r="H42" s="216"/>
      <c r="I42" s="216"/>
      <c r="J42" s="216"/>
      <c r="K42" s="216"/>
      <c r="L42" s="216"/>
    </row>
    <row r="43" spans="1:12" s="117" customFormat="1" x14ac:dyDescent="0.3">
      <c r="A43" s="212" t="s">
        <v>54</v>
      </c>
      <c r="B43" s="212"/>
      <c r="C43" s="208" t="e">
        <f>C38-C40-C41</f>
        <v>#DIV/0!</v>
      </c>
      <c r="D43" s="208" t="e">
        <f>D38-D40-D41</f>
        <v>#DIV/0!</v>
      </c>
      <c r="E43" s="208" t="e">
        <f>E38-E40-E41</f>
        <v>#DIV/0!</v>
      </c>
      <c r="F43" s="208" t="e">
        <f>F38-F40-F41</f>
        <v>#DIV/0!</v>
      </c>
      <c r="G43" s="208" t="e">
        <f>G38-G40-G41</f>
        <v>#DIV/0!</v>
      </c>
      <c r="H43" s="213"/>
      <c r="I43" s="213"/>
      <c r="J43" s="213"/>
      <c r="K43" s="213"/>
      <c r="L43" s="213"/>
    </row>
    <row r="44" spans="1:12" s="117" customFormat="1" x14ac:dyDescent="0.3">
      <c r="A44" s="79"/>
      <c r="B44" s="79"/>
      <c r="C44" s="214"/>
      <c r="D44" s="214"/>
      <c r="E44" s="214"/>
      <c r="F44" s="214"/>
      <c r="G44" s="214"/>
      <c r="H44" s="213"/>
      <c r="I44" s="213"/>
      <c r="J44" s="213"/>
      <c r="K44" s="213"/>
      <c r="L44" s="213"/>
    </row>
    <row r="45" spans="1:12" s="117" customFormat="1" x14ac:dyDescent="0.3">
      <c r="A45" s="215"/>
      <c r="B45" s="215"/>
      <c r="C45" s="213"/>
      <c r="D45" s="213"/>
      <c r="E45" s="213"/>
      <c r="F45" s="213"/>
      <c r="G45" s="213"/>
      <c r="H45" s="213"/>
      <c r="I45" s="213"/>
      <c r="J45" s="213"/>
      <c r="K45" s="213"/>
      <c r="L45" s="213"/>
    </row>
    <row r="46" spans="1:12" x14ac:dyDescent="0.3">
      <c r="A46" s="215"/>
      <c r="B46" s="215"/>
      <c r="C46" s="209"/>
      <c r="D46" s="209"/>
      <c r="E46" s="209"/>
      <c r="F46" s="209"/>
      <c r="G46" s="209"/>
      <c r="H46" s="209"/>
      <c r="I46" s="209"/>
      <c r="J46" s="209"/>
      <c r="K46" s="209"/>
      <c r="L46" s="209"/>
    </row>
    <row r="47" spans="1:12" x14ac:dyDescent="0.3">
      <c r="A47" s="240"/>
      <c r="B47" s="240"/>
      <c r="C47" s="232"/>
      <c r="D47" s="232"/>
      <c r="E47" s="232"/>
      <c r="F47" s="232"/>
      <c r="G47" s="232"/>
      <c r="H47" s="232"/>
      <c r="I47" s="232"/>
      <c r="J47" s="232"/>
      <c r="K47" s="232"/>
      <c r="L47" s="232"/>
    </row>
    <row r="48" spans="1:12" x14ac:dyDescent="0.3">
      <c r="A48" s="216"/>
      <c r="B48" s="216"/>
      <c r="C48" s="211"/>
      <c r="D48" s="211"/>
      <c r="E48" s="211"/>
      <c r="F48" s="211"/>
      <c r="G48" s="211"/>
      <c r="H48" s="211"/>
      <c r="I48" s="211"/>
      <c r="J48" s="211"/>
      <c r="K48" s="211"/>
      <c r="L48" s="211"/>
    </row>
    <row r="49" spans="1:12" x14ac:dyDescent="0.3">
      <c r="A49" s="215"/>
      <c r="B49" s="216"/>
      <c r="C49" s="211"/>
      <c r="D49" s="211"/>
      <c r="E49" s="211"/>
      <c r="F49" s="211"/>
      <c r="G49" s="211"/>
      <c r="H49" s="211"/>
      <c r="I49" s="211"/>
      <c r="J49" s="211"/>
      <c r="K49" s="211"/>
      <c r="L49" s="211"/>
    </row>
    <row r="50" spans="1:12" x14ac:dyDescent="0.3">
      <c r="A50" s="216"/>
      <c r="B50" s="216"/>
      <c r="C50" s="211"/>
      <c r="D50" s="211"/>
      <c r="E50" s="211"/>
      <c r="F50" s="211"/>
      <c r="G50" s="211"/>
      <c r="H50" s="211"/>
      <c r="I50" s="211"/>
      <c r="J50" s="211"/>
      <c r="K50" s="211"/>
      <c r="L50" s="211"/>
    </row>
    <row r="51" spans="1:12" x14ac:dyDescent="0.3">
      <c r="A51" s="216"/>
      <c r="B51" s="216"/>
      <c r="C51" s="211"/>
      <c r="D51" s="211"/>
      <c r="E51" s="211"/>
      <c r="F51" s="211"/>
      <c r="G51" s="211"/>
      <c r="H51" s="211"/>
      <c r="I51" s="211"/>
      <c r="J51" s="211"/>
      <c r="K51" s="211"/>
      <c r="L51" s="211"/>
    </row>
    <row r="52" spans="1:12" x14ac:dyDescent="0.3">
      <c r="A52" s="216"/>
      <c r="B52" s="216"/>
      <c r="C52" s="211"/>
      <c r="D52" s="211"/>
      <c r="E52" s="211"/>
      <c r="F52" s="211"/>
      <c r="G52" s="211"/>
      <c r="H52" s="211"/>
      <c r="I52" s="211"/>
      <c r="J52" s="211"/>
      <c r="K52" s="211"/>
      <c r="L52" s="211"/>
    </row>
    <row r="53" spans="1:12" x14ac:dyDescent="0.3">
      <c r="A53" s="216"/>
      <c r="B53" s="216"/>
      <c r="C53" s="211"/>
      <c r="D53" s="211"/>
      <c r="E53" s="211"/>
      <c r="F53" s="211"/>
      <c r="G53" s="211"/>
      <c r="H53" s="211"/>
      <c r="I53" s="211"/>
      <c r="J53" s="211"/>
      <c r="K53" s="211"/>
      <c r="L53" s="211"/>
    </row>
    <row r="54" spans="1:12" x14ac:dyDescent="0.3">
      <c r="A54" s="216"/>
      <c r="B54" s="216"/>
      <c r="C54" s="211"/>
      <c r="D54" s="211"/>
      <c r="E54" s="211"/>
      <c r="F54" s="211"/>
      <c r="G54" s="211"/>
      <c r="H54" s="211"/>
      <c r="I54" s="211"/>
      <c r="J54" s="211"/>
      <c r="K54" s="211"/>
      <c r="L54" s="211"/>
    </row>
    <row r="55" spans="1:12" x14ac:dyDescent="0.3">
      <c r="A55" s="241"/>
      <c r="B55" s="241"/>
      <c r="C55" s="235"/>
      <c r="D55" s="235"/>
      <c r="E55" s="235"/>
      <c r="F55" s="235"/>
      <c r="G55" s="235"/>
      <c r="H55" s="235"/>
      <c r="I55" s="235"/>
      <c r="J55" s="235"/>
      <c r="K55" s="235"/>
      <c r="L55" s="235"/>
    </row>
    <row r="56" spans="1:12" x14ac:dyDescent="0.3">
      <c r="A56" s="216"/>
      <c r="B56" s="216"/>
      <c r="C56" s="211"/>
      <c r="D56" s="211"/>
      <c r="E56" s="211"/>
      <c r="F56" s="211"/>
      <c r="G56" s="211"/>
      <c r="H56" s="211"/>
      <c r="I56" s="211"/>
      <c r="J56" s="211"/>
      <c r="K56" s="211"/>
      <c r="L56" s="211"/>
    </row>
    <row r="57" spans="1:12" x14ac:dyDescent="0.3">
      <c r="A57" s="216"/>
      <c r="B57" s="216"/>
      <c r="C57" s="211"/>
      <c r="D57" s="211"/>
      <c r="E57" s="211"/>
      <c r="F57" s="211"/>
      <c r="G57" s="211"/>
      <c r="H57" s="211"/>
      <c r="I57" s="211"/>
      <c r="J57" s="211"/>
      <c r="K57" s="211"/>
      <c r="L57" s="211"/>
    </row>
    <row r="58" spans="1:12" x14ac:dyDescent="0.3">
      <c r="A58" s="216"/>
      <c r="B58" s="216"/>
      <c r="C58" s="211"/>
      <c r="D58" s="211"/>
      <c r="E58" s="211"/>
      <c r="F58" s="211"/>
      <c r="G58" s="211"/>
      <c r="H58" s="211"/>
      <c r="I58" s="211"/>
      <c r="J58" s="211"/>
      <c r="K58" s="211"/>
      <c r="L58" s="211"/>
    </row>
    <row r="59" spans="1:12" x14ac:dyDescent="0.3">
      <c r="A59" s="216"/>
      <c r="B59" s="216"/>
      <c r="C59" s="211"/>
      <c r="D59" s="211"/>
      <c r="E59" s="211"/>
      <c r="F59" s="211"/>
      <c r="G59" s="211"/>
      <c r="H59" s="211"/>
      <c r="I59" s="211"/>
      <c r="J59" s="211"/>
      <c r="K59" s="211"/>
      <c r="L59" s="211"/>
    </row>
    <row r="60" spans="1:12" x14ac:dyDescent="0.3">
      <c r="A60" s="216"/>
      <c r="B60" s="216"/>
      <c r="C60" s="211"/>
      <c r="D60" s="211"/>
      <c r="E60" s="211"/>
      <c r="F60" s="211"/>
      <c r="G60" s="211"/>
      <c r="H60" s="211"/>
      <c r="I60" s="211"/>
      <c r="J60" s="211"/>
      <c r="K60" s="211"/>
      <c r="L60" s="211"/>
    </row>
    <row r="61" spans="1:12" x14ac:dyDescent="0.3">
      <c r="A61" s="216"/>
      <c r="B61" s="216"/>
      <c r="C61" s="239"/>
      <c r="D61" s="239"/>
      <c r="E61" s="239"/>
      <c r="F61" s="239"/>
      <c r="G61" s="239"/>
      <c r="H61" s="239"/>
      <c r="I61" s="239"/>
      <c r="J61" s="239"/>
      <c r="K61" s="239"/>
      <c r="L61" s="239"/>
    </row>
    <row r="62" spans="1:12" x14ac:dyDescent="0.3">
      <c r="A62" s="216"/>
      <c r="B62" s="216"/>
      <c r="C62" s="216"/>
      <c r="D62" s="216"/>
      <c r="E62" s="216"/>
      <c r="F62" s="216"/>
      <c r="G62" s="216"/>
      <c r="H62" s="216"/>
      <c r="I62" s="216"/>
      <c r="J62" s="216"/>
      <c r="K62" s="216"/>
      <c r="L62" s="216"/>
    </row>
    <row r="63" spans="1:12" x14ac:dyDescent="0.3">
      <c r="A63" s="215"/>
      <c r="B63" s="215"/>
      <c r="C63" s="213"/>
      <c r="D63" s="213"/>
      <c r="E63" s="213"/>
      <c r="F63" s="213"/>
      <c r="G63" s="213"/>
      <c r="H63" s="213"/>
      <c r="I63" s="213"/>
      <c r="J63" s="213"/>
      <c r="K63" s="213"/>
      <c r="L63" s="213"/>
    </row>
    <row r="64" spans="1:12" x14ac:dyDescent="0.3">
      <c r="A64" s="105"/>
      <c r="B64" s="105"/>
      <c r="C64" s="105"/>
      <c r="D64" s="105"/>
      <c r="E64" s="105"/>
      <c r="F64" s="105"/>
      <c r="G64" s="105"/>
      <c r="H64" s="105"/>
      <c r="I64" s="105"/>
      <c r="J64" s="105"/>
      <c r="K64" s="105"/>
      <c r="L64" s="105"/>
    </row>
  </sheetData>
  <sheetProtection algorithmName="SHA-512" hashValue="dJtyZjESkaWHwngXPHZDUlXUiq1ni8BJnwwN/ggYjQTCPSCOHxlYSnLmidOXCoORkLpaATJ3v/k/IKjtCX7IVg==" saltValue="YoJVsBBIszIpASTGjmGShw==" spinCount="100000" sheet="1" selectLockedCells="1"/>
  <mergeCells count="3">
    <mergeCell ref="A1:F1"/>
    <mergeCell ref="B3:E3"/>
    <mergeCell ref="G2:J2"/>
  </mergeCells>
  <phoneticPr fontId="0" type="noConversion"/>
  <dataValidations disablePrompts="1" count="1">
    <dataValidation type="list" allowBlank="1" showInputMessage="1" showErrorMessage="1" sqref="B4 F4" xr:uid="{2E76B81B-EE54-4703-A982-CD510C1A74AA}">
      <formula1>$M$4:$M$8</formula1>
    </dataValidation>
  </dataValidations>
  <pageMargins left="0.5" right="0.5" top="1" bottom="1" header="0.5" footer="0.5"/>
  <pageSetup scale="48" orientation="landscape" horizontalDpi="4294967295" r:id="rId1"/>
  <headerFooter differentOddEven="1" alignWithMargins="0">
    <oddHeader>&amp;C&amp;"-,Bold"&amp;12 2026 HOME-ARP RENTAL HOUSING DEVELOPMENT PROGRAM
TENNESSEE HOUSING DEVELOPMENT AGENCY
15 YEAR RENTAL CASH FLOW PROFORMA</oddHeader>
    <oddFooter>&amp;C2026 HOME ARP  Application - Proforma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25</vt:i4>
      </vt:variant>
    </vt:vector>
  </HeadingPairs>
  <TitlesOfParts>
    <vt:vector size="38" baseType="lpstr">
      <vt:lpstr>Instructions </vt:lpstr>
      <vt:lpstr>Part 1 - General Information</vt:lpstr>
      <vt:lpstr>Part 2 - Narrative</vt:lpstr>
      <vt:lpstr>Part 3 - Development Team</vt:lpstr>
      <vt:lpstr>Part 4 - Design and Development</vt:lpstr>
      <vt:lpstr>Proforma Guide</vt:lpstr>
      <vt:lpstr>Part 5 - Development Budget</vt:lpstr>
      <vt:lpstr>Part 6 - Operating Budget</vt:lpstr>
      <vt:lpstr>15 Year Proforma</vt:lpstr>
      <vt:lpstr>Part 7 - Project Time Table</vt:lpstr>
      <vt:lpstr>Non-Profit Checklist</vt:lpstr>
      <vt:lpstr>Applicant Certification</vt:lpstr>
      <vt:lpstr>Data</vt:lpstr>
      <vt:lpstr>Activity</vt:lpstr>
      <vt:lpstr>ApplicantType</vt:lpstr>
      <vt:lpstr>Cities</vt:lpstr>
      <vt:lpstr>Counties</vt:lpstr>
      <vt:lpstr>GrantAward</vt:lpstr>
      <vt:lpstr>GrantClosed</vt:lpstr>
      <vt:lpstr>Grants</vt:lpstr>
      <vt:lpstr>Numberunits</vt:lpstr>
      <vt:lpstr>Ownership</vt:lpstr>
      <vt:lpstr>PBRA</vt:lpstr>
      <vt:lpstr>'Instructions '!Print_Area</vt:lpstr>
      <vt:lpstr>'Part 2 - Narrative'!Print_Area</vt:lpstr>
      <vt:lpstr>'Part 3 - Development Team'!Print_Area</vt:lpstr>
      <vt:lpstr>'Part 4 - Design and Development'!Print_Area</vt:lpstr>
      <vt:lpstr>'Part 5 - Development Budget'!Print_Area</vt:lpstr>
      <vt:lpstr>'Part 6 - Operating Budget'!Print_Area</vt:lpstr>
      <vt:lpstr>'Proforma Guide'!Print_Area</vt:lpstr>
      <vt:lpstr>PropertyType</vt:lpstr>
      <vt:lpstr>SiteType</vt:lpstr>
      <vt:lpstr>States</vt:lpstr>
      <vt:lpstr>Status</vt:lpstr>
      <vt:lpstr>Units</vt:lpstr>
      <vt:lpstr>Yes</vt:lpstr>
      <vt:lpstr>YESNO</vt:lpstr>
      <vt:lpstr>YesNoNA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Sample Pro Forma Single Family Rentals</dc:title>
  <dc:subject/>
  <dc:creator>Bill Lord</dc:creator>
  <cp:lastModifiedBy>Adrienne Nevin</cp:lastModifiedBy>
  <cp:lastPrinted>2026-09-02T17:57:57Z</cp:lastPrinted>
  <dcterms:created xsi:type="dcterms:W3CDTF">2010-05-08T14:19:47Z</dcterms:created>
  <dcterms:modified xsi:type="dcterms:W3CDTF">2026-09-03T17:53:31Z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